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LienNGUYEN\Downloads\Water Quality\Iron fresh - Document package\Iron fresh - Document package\"/>
    </mc:Choice>
  </mc:AlternateContent>
  <xr:revisionPtr revIDLastSave="0" documentId="13_ncr:1_{42D126B4-6922-4691-8B1E-D7E6A78BAD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_fresh_toxicity data" sheetId="1" r:id="rId1"/>
  </sheets>
  <definedNames>
    <definedName name="_xlnm._FilterDatabase" localSheetId="0" hidden="1">'Fe_fresh_toxicity data'!$A$6:$DC$233</definedName>
    <definedName name="_xlnm.Print_Area" localSheetId="0">'Fe_fresh_toxicity data'!$A$1:$BC$233</definedName>
    <definedName name="_xlnm.Print_Titles" localSheetId="0">'Fe_fresh_toxicity data'!$4:$6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33" i="1" l="1"/>
  <c r="AM233" i="1"/>
  <c r="AK233" i="1"/>
  <c r="AL233" i="1" s="1"/>
  <c r="AI233" i="1"/>
  <c r="AF233" i="1"/>
  <c r="AB233" i="1"/>
  <c r="AC233" i="1" s="1"/>
  <c r="AD233" i="1" s="1"/>
  <c r="AO232" i="1"/>
  <c r="AM232" i="1"/>
  <c r="AK232" i="1"/>
  <c r="AL232" i="1" s="1"/>
  <c r="AI232" i="1"/>
  <c r="AF232" i="1"/>
  <c r="AB232" i="1"/>
  <c r="AC232" i="1" s="1"/>
  <c r="AD232" i="1" s="1"/>
  <c r="AG232" i="1" s="1"/>
  <c r="AR232" i="1" s="1"/>
  <c r="AO231" i="1"/>
  <c r="AM231" i="1"/>
  <c r="AK231" i="1"/>
  <c r="AL231" i="1" s="1"/>
  <c r="AI231" i="1"/>
  <c r="AF231" i="1"/>
  <c r="AB231" i="1"/>
  <c r="AC231" i="1" s="1"/>
  <c r="AD231" i="1" s="1"/>
  <c r="AO230" i="1"/>
  <c r="AM230" i="1"/>
  <c r="AK230" i="1"/>
  <c r="AL230" i="1" s="1"/>
  <c r="AI230" i="1"/>
  <c r="AF230" i="1"/>
  <c r="AB230" i="1"/>
  <c r="AC230" i="1" s="1"/>
  <c r="AD230" i="1" s="1"/>
  <c r="AG230" i="1" s="1"/>
  <c r="AR230" i="1" s="1"/>
  <c r="AO229" i="1"/>
  <c r="AM229" i="1"/>
  <c r="AK229" i="1"/>
  <c r="AL229" i="1" s="1"/>
  <c r="AI229" i="1"/>
  <c r="AF229" i="1"/>
  <c r="AB229" i="1"/>
  <c r="AC229" i="1" s="1"/>
  <c r="AD229" i="1" s="1"/>
  <c r="AO228" i="1"/>
  <c r="AM228" i="1"/>
  <c r="AK228" i="1"/>
  <c r="AL228" i="1" s="1"/>
  <c r="AI228" i="1"/>
  <c r="AF228" i="1"/>
  <c r="AB228" i="1"/>
  <c r="AC228" i="1" s="1"/>
  <c r="AD228" i="1" s="1"/>
  <c r="AG228" i="1" s="1"/>
  <c r="AR228" i="1" s="1"/>
  <c r="AO227" i="1"/>
  <c r="AM227" i="1"/>
  <c r="AK227" i="1"/>
  <c r="AL227" i="1" s="1"/>
  <c r="AI227" i="1"/>
  <c r="AF227" i="1"/>
  <c r="AB227" i="1"/>
  <c r="AC227" i="1" s="1"/>
  <c r="AD227" i="1" s="1"/>
  <c r="AO226" i="1"/>
  <c r="AM226" i="1"/>
  <c r="AK226" i="1"/>
  <c r="AL226" i="1" s="1"/>
  <c r="AI226" i="1"/>
  <c r="AF226" i="1"/>
  <c r="AB226" i="1"/>
  <c r="AC226" i="1" s="1"/>
  <c r="AD226" i="1" s="1"/>
  <c r="AG226" i="1" s="1"/>
  <c r="AR226" i="1" s="1"/>
  <c r="AO225" i="1"/>
  <c r="AM225" i="1"/>
  <c r="AK225" i="1"/>
  <c r="AL225" i="1" s="1"/>
  <c r="AI225" i="1"/>
  <c r="AF225" i="1"/>
  <c r="AB225" i="1"/>
  <c r="AC225" i="1" s="1"/>
  <c r="AD225" i="1" s="1"/>
  <c r="AO224" i="1"/>
  <c r="AM224" i="1"/>
  <c r="AK224" i="1"/>
  <c r="AL224" i="1" s="1"/>
  <c r="AI224" i="1"/>
  <c r="AF224" i="1"/>
  <c r="AB224" i="1"/>
  <c r="AC224" i="1" s="1"/>
  <c r="AD224" i="1" s="1"/>
  <c r="AO223" i="1"/>
  <c r="AM223" i="1"/>
  <c r="AK223" i="1"/>
  <c r="AL223" i="1" s="1"/>
  <c r="AI223" i="1"/>
  <c r="AF223" i="1"/>
  <c r="AB223" i="1"/>
  <c r="AC223" i="1" s="1"/>
  <c r="AD223" i="1" s="1"/>
  <c r="AO222" i="1"/>
  <c r="AM222" i="1"/>
  <c r="AK222" i="1"/>
  <c r="AL222" i="1" s="1"/>
  <c r="AI222" i="1"/>
  <c r="AF222" i="1"/>
  <c r="AB222" i="1"/>
  <c r="AC222" i="1" s="1"/>
  <c r="AD222" i="1" s="1"/>
  <c r="AO221" i="1"/>
  <c r="AM221" i="1"/>
  <c r="AK221" i="1"/>
  <c r="AL221" i="1" s="1"/>
  <c r="AI221" i="1"/>
  <c r="AF221" i="1"/>
  <c r="AB221" i="1"/>
  <c r="AC221" i="1" s="1"/>
  <c r="AD221" i="1" s="1"/>
  <c r="AO220" i="1"/>
  <c r="AM220" i="1"/>
  <c r="AK220" i="1"/>
  <c r="AL220" i="1" s="1"/>
  <c r="AI220" i="1"/>
  <c r="AF220" i="1"/>
  <c r="AB220" i="1"/>
  <c r="AC220" i="1" s="1"/>
  <c r="AD220" i="1" s="1"/>
  <c r="AG220" i="1" s="1"/>
  <c r="AR220" i="1" s="1"/>
  <c r="AO219" i="1"/>
  <c r="AM219" i="1"/>
  <c r="AK219" i="1"/>
  <c r="AL219" i="1" s="1"/>
  <c r="AI219" i="1"/>
  <c r="AF219" i="1"/>
  <c r="AB219" i="1"/>
  <c r="AC219" i="1" s="1"/>
  <c r="AD219" i="1" s="1"/>
  <c r="AO218" i="1"/>
  <c r="AM218" i="1"/>
  <c r="AK218" i="1"/>
  <c r="AL218" i="1" s="1"/>
  <c r="AI218" i="1"/>
  <c r="AF218" i="1"/>
  <c r="AB218" i="1"/>
  <c r="AC218" i="1" s="1"/>
  <c r="AD218" i="1" s="1"/>
  <c r="AO217" i="1"/>
  <c r="AM217" i="1"/>
  <c r="AK217" i="1"/>
  <c r="AL217" i="1" s="1"/>
  <c r="AI217" i="1"/>
  <c r="AF217" i="1"/>
  <c r="AB217" i="1"/>
  <c r="AC217" i="1" s="1"/>
  <c r="AD217" i="1" s="1"/>
  <c r="AO216" i="1"/>
  <c r="AM216" i="1"/>
  <c r="AK216" i="1"/>
  <c r="AL216" i="1" s="1"/>
  <c r="AI216" i="1"/>
  <c r="AF216" i="1"/>
  <c r="AB216" i="1"/>
  <c r="AC216" i="1" s="1"/>
  <c r="AD216" i="1" s="1"/>
  <c r="AO215" i="1"/>
  <c r="AM215" i="1"/>
  <c r="AK215" i="1"/>
  <c r="AL215" i="1" s="1"/>
  <c r="AI215" i="1"/>
  <c r="AF215" i="1"/>
  <c r="AB215" i="1"/>
  <c r="AC215" i="1" s="1"/>
  <c r="AD215" i="1" s="1"/>
  <c r="AO214" i="1"/>
  <c r="AM214" i="1"/>
  <c r="AK214" i="1"/>
  <c r="AL214" i="1" s="1"/>
  <c r="AI214" i="1"/>
  <c r="AF214" i="1"/>
  <c r="AB214" i="1"/>
  <c r="AC214" i="1" s="1"/>
  <c r="AD214" i="1" s="1"/>
  <c r="AO213" i="1"/>
  <c r="AM213" i="1"/>
  <c r="AK213" i="1"/>
  <c r="AL213" i="1" s="1"/>
  <c r="AI213" i="1"/>
  <c r="AF213" i="1"/>
  <c r="AB213" i="1"/>
  <c r="AC213" i="1" s="1"/>
  <c r="AD213" i="1" s="1"/>
  <c r="AO212" i="1"/>
  <c r="AM212" i="1"/>
  <c r="AK212" i="1"/>
  <c r="AL212" i="1" s="1"/>
  <c r="AI212" i="1"/>
  <c r="AF212" i="1"/>
  <c r="AB212" i="1"/>
  <c r="AC212" i="1" s="1"/>
  <c r="AD212" i="1" s="1"/>
  <c r="AO211" i="1"/>
  <c r="AM211" i="1"/>
  <c r="AK211" i="1"/>
  <c r="AL211" i="1" s="1"/>
  <c r="AI211" i="1"/>
  <c r="AF211" i="1"/>
  <c r="AB211" i="1"/>
  <c r="AC211" i="1" s="1"/>
  <c r="AD211" i="1" s="1"/>
  <c r="AO210" i="1"/>
  <c r="AM210" i="1"/>
  <c r="AK210" i="1"/>
  <c r="AL210" i="1" s="1"/>
  <c r="AI210" i="1"/>
  <c r="AE210" i="1"/>
  <c r="AF210" i="1" s="1"/>
  <c r="AD210" i="1"/>
  <c r="AB210" i="1"/>
  <c r="AO209" i="1"/>
  <c r="AM209" i="1"/>
  <c r="AK209" i="1"/>
  <c r="AL209" i="1" s="1"/>
  <c r="AI209" i="1"/>
  <c r="AE209" i="1"/>
  <c r="AF209" i="1" s="1"/>
  <c r="AD209" i="1"/>
  <c r="AB209" i="1"/>
  <c r="AO208" i="1"/>
  <c r="AM208" i="1"/>
  <c r="AK208" i="1"/>
  <c r="AL208" i="1" s="1"/>
  <c r="AI208" i="1"/>
  <c r="AE208" i="1"/>
  <c r="AF208" i="1" s="1"/>
  <c r="AD208" i="1"/>
  <c r="AB208" i="1"/>
  <c r="AO207" i="1"/>
  <c r="AM207" i="1"/>
  <c r="AK207" i="1"/>
  <c r="AL207" i="1" s="1"/>
  <c r="AI207" i="1"/>
  <c r="AF207" i="1"/>
  <c r="AD207" i="1"/>
  <c r="AB207" i="1"/>
  <c r="AO206" i="1"/>
  <c r="AM206" i="1"/>
  <c r="AK206" i="1"/>
  <c r="AL206" i="1" s="1"/>
  <c r="AI206" i="1"/>
  <c r="AF206" i="1"/>
  <c r="AD206" i="1"/>
  <c r="AB206" i="1"/>
  <c r="AO205" i="1"/>
  <c r="AM205" i="1"/>
  <c r="AK205" i="1"/>
  <c r="AL205" i="1" s="1"/>
  <c r="AI205" i="1"/>
  <c r="AF205" i="1"/>
  <c r="AB205" i="1"/>
  <c r="AC205" i="1" s="1"/>
  <c r="AD205" i="1" s="1"/>
  <c r="AO204" i="1"/>
  <c r="AM204" i="1"/>
  <c r="AK204" i="1"/>
  <c r="AL204" i="1" s="1"/>
  <c r="AI204" i="1"/>
  <c r="AE204" i="1"/>
  <c r="AF204" i="1" s="1"/>
  <c r="AB204" i="1"/>
  <c r="AC204" i="1" s="1"/>
  <c r="AD204" i="1" s="1"/>
  <c r="AO203" i="1"/>
  <c r="AM203" i="1"/>
  <c r="AK203" i="1"/>
  <c r="AL203" i="1" s="1"/>
  <c r="AI203" i="1"/>
  <c r="AF203" i="1"/>
  <c r="AB203" i="1"/>
  <c r="AC203" i="1" s="1"/>
  <c r="AD203" i="1" s="1"/>
  <c r="AO202" i="1"/>
  <c r="AM202" i="1"/>
  <c r="AK202" i="1"/>
  <c r="AL202" i="1" s="1"/>
  <c r="AI202" i="1"/>
  <c r="AF202" i="1"/>
  <c r="AB202" i="1"/>
  <c r="AC202" i="1" s="1"/>
  <c r="AD202" i="1" s="1"/>
  <c r="AO201" i="1"/>
  <c r="AM201" i="1"/>
  <c r="AK201" i="1"/>
  <c r="AL201" i="1" s="1"/>
  <c r="AI201" i="1"/>
  <c r="AF201" i="1"/>
  <c r="AB201" i="1"/>
  <c r="AC201" i="1" s="1"/>
  <c r="AD201" i="1" s="1"/>
  <c r="AO200" i="1"/>
  <c r="AM200" i="1"/>
  <c r="AK200" i="1"/>
  <c r="AL200" i="1" s="1"/>
  <c r="AI200" i="1"/>
  <c r="AF200" i="1"/>
  <c r="AB200" i="1"/>
  <c r="AC200" i="1" s="1"/>
  <c r="AD200" i="1" s="1"/>
  <c r="AO199" i="1"/>
  <c r="AM199" i="1"/>
  <c r="AK199" i="1"/>
  <c r="AL199" i="1" s="1"/>
  <c r="AI199" i="1"/>
  <c r="AF199" i="1"/>
  <c r="AB199" i="1"/>
  <c r="AC199" i="1" s="1"/>
  <c r="AD199" i="1" s="1"/>
  <c r="AO198" i="1"/>
  <c r="AM198" i="1"/>
  <c r="AK198" i="1"/>
  <c r="AL198" i="1" s="1"/>
  <c r="AI198" i="1"/>
  <c r="AF198" i="1"/>
  <c r="AB198" i="1"/>
  <c r="AC198" i="1" s="1"/>
  <c r="AD198" i="1" s="1"/>
  <c r="AO197" i="1"/>
  <c r="AM197" i="1"/>
  <c r="AK197" i="1"/>
  <c r="AL197" i="1" s="1"/>
  <c r="AI197" i="1"/>
  <c r="AF197" i="1"/>
  <c r="AB197" i="1"/>
  <c r="AC197" i="1" s="1"/>
  <c r="AD197" i="1" s="1"/>
  <c r="AO196" i="1"/>
  <c r="AM196" i="1"/>
  <c r="AK196" i="1"/>
  <c r="AL196" i="1" s="1"/>
  <c r="AI196" i="1"/>
  <c r="AF196" i="1"/>
  <c r="AB196" i="1"/>
  <c r="AC196" i="1" s="1"/>
  <c r="AD196" i="1" s="1"/>
  <c r="AO195" i="1"/>
  <c r="AM195" i="1"/>
  <c r="AK195" i="1"/>
  <c r="AL195" i="1" s="1"/>
  <c r="AI195" i="1"/>
  <c r="AF195" i="1"/>
  <c r="AB195" i="1"/>
  <c r="AC195" i="1" s="1"/>
  <c r="AD195" i="1" s="1"/>
  <c r="AO194" i="1"/>
  <c r="AM194" i="1"/>
  <c r="AK194" i="1"/>
  <c r="AL194" i="1" s="1"/>
  <c r="AI194" i="1"/>
  <c r="AF194" i="1"/>
  <c r="AB194" i="1"/>
  <c r="AC194" i="1" s="1"/>
  <c r="AD194" i="1" s="1"/>
  <c r="AO193" i="1"/>
  <c r="AM193" i="1"/>
  <c r="AK193" i="1"/>
  <c r="AL193" i="1" s="1"/>
  <c r="AI193" i="1"/>
  <c r="AF193" i="1"/>
  <c r="AB193" i="1"/>
  <c r="AC193" i="1" s="1"/>
  <c r="AD193" i="1" s="1"/>
  <c r="AO192" i="1"/>
  <c r="AM192" i="1"/>
  <c r="AK192" i="1"/>
  <c r="AL192" i="1" s="1"/>
  <c r="AI192" i="1"/>
  <c r="AF192" i="1"/>
  <c r="AB192" i="1"/>
  <c r="AC192" i="1" s="1"/>
  <c r="AD192" i="1" s="1"/>
  <c r="AO191" i="1"/>
  <c r="AM191" i="1"/>
  <c r="AK191" i="1"/>
  <c r="AL191" i="1" s="1"/>
  <c r="AI191" i="1"/>
  <c r="AF191" i="1"/>
  <c r="AB191" i="1"/>
  <c r="AC191" i="1" s="1"/>
  <c r="AD191" i="1" s="1"/>
  <c r="AO190" i="1"/>
  <c r="AM190" i="1"/>
  <c r="AK190" i="1"/>
  <c r="AL190" i="1" s="1"/>
  <c r="AI190" i="1"/>
  <c r="AF190" i="1"/>
  <c r="AB190" i="1"/>
  <c r="AC190" i="1" s="1"/>
  <c r="AD190" i="1" s="1"/>
  <c r="AO189" i="1"/>
  <c r="AM189" i="1"/>
  <c r="AK189" i="1"/>
  <c r="AL189" i="1" s="1"/>
  <c r="AI189" i="1"/>
  <c r="AF189" i="1"/>
  <c r="AB189" i="1"/>
  <c r="AC189" i="1" s="1"/>
  <c r="AD189" i="1" s="1"/>
  <c r="AO188" i="1"/>
  <c r="AM188" i="1"/>
  <c r="AK188" i="1"/>
  <c r="AL188" i="1" s="1"/>
  <c r="AI188" i="1"/>
  <c r="AF188" i="1"/>
  <c r="AB188" i="1"/>
  <c r="AC188" i="1" s="1"/>
  <c r="AD188" i="1" s="1"/>
  <c r="AO187" i="1"/>
  <c r="AM187" i="1"/>
  <c r="AK187" i="1"/>
  <c r="AL187" i="1" s="1"/>
  <c r="AI187" i="1"/>
  <c r="AF187" i="1"/>
  <c r="AB187" i="1"/>
  <c r="AC187" i="1" s="1"/>
  <c r="AD187" i="1" s="1"/>
  <c r="AO186" i="1"/>
  <c r="AM186" i="1"/>
  <c r="AK186" i="1"/>
  <c r="AL186" i="1" s="1"/>
  <c r="AI186" i="1"/>
  <c r="AF186" i="1"/>
  <c r="AB186" i="1"/>
  <c r="AC186" i="1" s="1"/>
  <c r="AD186" i="1" s="1"/>
  <c r="AO185" i="1"/>
  <c r="AM185" i="1"/>
  <c r="AK185" i="1"/>
  <c r="AL185" i="1" s="1"/>
  <c r="AI185" i="1"/>
  <c r="AF185" i="1"/>
  <c r="AB185" i="1"/>
  <c r="AC185" i="1" s="1"/>
  <c r="AD185" i="1" s="1"/>
  <c r="AO184" i="1"/>
  <c r="AM184" i="1"/>
  <c r="AK184" i="1"/>
  <c r="AL184" i="1" s="1"/>
  <c r="AI184" i="1"/>
  <c r="AF184" i="1"/>
  <c r="AB184" i="1"/>
  <c r="AC184" i="1" s="1"/>
  <c r="AD184" i="1" s="1"/>
  <c r="AO183" i="1"/>
  <c r="AM183" i="1"/>
  <c r="AK183" i="1"/>
  <c r="AL183" i="1" s="1"/>
  <c r="AI183" i="1"/>
  <c r="AF183" i="1"/>
  <c r="AB183" i="1"/>
  <c r="AC183" i="1" s="1"/>
  <c r="AD183" i="1" s="1"/>
  <c r="AO182" i="1"/>
  <c r="AM182" i="1"/>
  <c r="AK182" i="1"/>
  <c r="AL182" i="1" s="1"/>
  <c r="AI182" i="1"/>
  <c r="AE182" i="1"/>
  <c r="AF182" i="1" s="1"/>
  <c r="AB182" i="1"/>
  <c r="AC182" i="1" s="1"/>
  <c r="AD182" i="1" s="1"/>
  <c r="AO181" i="1"/>
  <c r="AM181" i="1"/>
  <c r="AK181" i="1"/>
  <c r="AL181" i="1" s="1"/>
  <c r="AI181" i="1"/>
  <c r="AE181" i="1"/>
  <c r="AF181" i="1" s="1"/>
  <c r="AB181" i="1"/>
  <c r="AC181" i="1" s="1"/>
  <c r="AD181" i="1" s="1"/>
  <c r="AO180" i="1"/>
  <c r="AM180" i="1"/>
  <c r="AK180" i="1"/>
  <c r="AL180" i="1" s="1"/>
  <c r="AI180" i="1"/>
  <c r="AE180" i="1"/>
  <c r="AF180" i="1" s="1"/>
  <c r="AB180" i="1"/>
  <c r="AC180" i="1" s="1"/>
  <c r="AD180" i="1" s="1"/>
  <c r="AO179" i="1"/>
  <c r="AM179" i="1"/>
  <c r="AK179" i="1"/>
  <c r="AL179" i="1" s="1"/>
  <c r="AI179" i="1"/>
  <c r="AF179" i="1"/>
  <c r="AB179" i="1"/>
  <c r="AC179" i="1" s="1"/>
  <c r="AD179" i="1" s="1"/>
  <c r="AO178" i="1"/>
  <c r="AM178" i="1"/>
  <c r="AK178" i="1"/>
  <c r="AL178" i="1" s="1"/>
  <c r="AI178" i="1"/>
  <c r="AF178" i="1"/>
  <c r="AB178" i="1"/>
  <c r="AC178" i="1" s="1"/>
  <c r="AD178" i="1" s="1"/>
  <c r="AO177" i="1"/>
  <c r="AM177" i="1"/>
  <c r="AK177" i="1"/>
  <c r="AL177" i="1" s="1"/>
  <c r="AI177" i="1"/>
  <c r="AF177" i="1"/>
  <c r="AB177" i="1"/>
  <c r="AC177" i="1" s="1"/>
  <c r="AD177" i="1" s="1"/>
  <c r="AO176" i="1"/>
  <c r="AM176" i="1"/>
  <c r="AK176" i="1"/>
  <c r="AL176" i="1" s="1"/>
  <c r="AI176" i="1"/>
  <c r="AF176" i="1"/>
  <c r="AB176" i="1"/>
  <c r="AC176" i="1" s="1"/>
  <c r="AD176" i="1" s="1"/>
  <c r="AO175" i="1"/>
  <c r="AM175" i="1"/>
  <c r="AK175" i="1"/>
  <c r="AL175" i="1" s="1"/>
  <c r="AI175" i="1"/>
  <c r="AF175" i="1"/>
  <c r="AB175" i="1"/>
  <c r="AC175" i="1" s="1"/>
  <c r="AD175" i="1" s="1"/>
  <c r="AO174" i="1"/>
  <c r="AM174" i="1"/>
  <c r="AK174" i="1"/>
  <c r="AL174" i="1" s="1"/>
  <c r="AI174" i="1"/>
  <c r="AF174" i="1"/>
  <c r="AB174" i="1"/>
  <c r="AC174" i="1" s="1"/>
  <c r="AD174" i="1" s="1"/>
  <c r="AO173" i="1"/>
  <c r="AM173" i="1"/>
  <c r="AK173" i="1"/>
  <c r="AL173" i="1" s="1"/>
  <c r="AI173" i="1"/>
  <c r="AF173" i="1"/>
  <c r="AB173" i="1"/>
  <c r="AC173" i="1" s="1"/>
  <c r="AD173" i="1" s="1"/>
  <c r="AO172" i="1"/>
  <c r="AM172" i="1"/>
  <c r="AK172" i="1"/>
  <c r="AL172" i="1" s="1"/>
  <c r="AI172" i="1"/>
  <c r="AF172" i="1"/>
  <c r="AB172" i="1"/>
  <c r="AC172" i="1" s="1"/>
  <c r="AD172" i="1" s="1"/>
  <c r="AO171" i="1"/>
  <c r="AM171" i="1"/>
  <c r="AK171" i="1"/>
  <c r="AL171" i="1" s="1"/>
  <c r="AI171" i="1"/>
  <c r="AF171" i="1"/>
  <c r="AB171" i="1"/>
  <c r="AC171" i="1" s="1"/>
  <c r="AD171" i="1" s="1"/>
  <c r="AO170" i="1"/>
  <c r="AM170" i="1"/>
  <c r="AK170" i="1"/>
  <c r="AL170" i="1" s="1"/>
  <c r="AI170" i="1"/>
  <c r="AF170" i="1"/>
  <c r="AB170" i="1"/>
  <c r="AC170" i="1" s="1"/>
  <c r="AD170" i="1" s="1"/>
  <c r="AO169" i="1"/>
  <c r="AM169" i="1"/>
  <c r="AK169" i="1"/>
  <c r="AL169" i="1" s="1"/>
  <c r="AI169" i="1"/>
  <c r="AF169" i="1"/>
  <c r="AB169" i="1"/>
  <c r="AC169" i="1" s="1"/>
  <c r="AD169" i="1" s="1"/>
  <c r="AO168" i="1"/>
  <c r="AM168" i="1"/>
  <c r="AK168" i="1"/>
  <c r="AL168" i="1" s="1"/>
  <c r="AI168" i="1"/>
  <c r="AF168" i="1"/>
  <c r="AB168" i="1"/>
  <c r="AC168" i="1" s="1"/>
  <c r="AD168" i="1" s="1"/>
  <c r="AO163" i="1"/>
  <c r="AM163" i="1"/>
  <c r="AK163" i="1"/>
  <c r="AL163" i="1" s="1"/>
  <c r="AI163" i="1"/>
  <c r="AE163" i="1"/>
  <c r="AF163" i="1" s="1"/>
  <c r="AB163" i="1"/>
  <c r="AC163" i="1" s="1"/>
  <c r="AD163" i="1" s="1"/>
  <c r="AO162" i="1"/>
  <c r="AM162" i="1"/>
  <c r="AK162" i="1"/>
  <c r="AL162" i="1" s="1"/>
  <c r="AI162" i="1"/>
  <c r="AE162" i="1"/>
  <c r="AF162" i="1" s="1"/>
  <c r="AB162" i="1"/>
  <c r="AC162" i="1" s="1"/>
  <c r="AD162" i="1" s="1"/>
  <c r="AO161" i="1"/>
  <c r="AM161" i="1"/>
  <c r="AK161" i="1"/>
  <c r="AL161" i="1" s="1"/>
  <c r="AI161" i="1"/>
  <c r="AF161" i="1"/>
  <c r="AB161" i="1"/>
  <c r="AC161" i="1" s="1"/>
  <c r="AD161" i="1" s="1"/>
  <c r="AO160" i="1"/>
  <c r="AM160" i="1"/>
  <c r="AK160" i="1"/>
  <c r="AL160" i="1" s="1"/>
  <c r="AI160" i="1"/>
  <c r="AE160" i="1"/>
  <c r="AF160" i="1" s="1"/>
  <c r="AB160" i="1"/>
  <c r="AC160" i="1" s="1"/>
  <c r="AD160" i="1" s="1"/>
  <c r="AO159" i="1"/>
  <c r="AM159" i="1"/>
  <c r="AK159" i="1"/>
  <c r="AL159" i="1" s="1"/>
  <c r="AI159" i="1"/>
  <c r="AE159" i="1"/>
  <c r="AF159" i="1" s="1"/>
  <c r="AD159" i="1"/>
  <c r="AB159" i="1"/>
  <c r="AO158" i="1"/>
  <c r="AM158" i="1"/>
  <c r="AK158" i="1"/>
  <c r="AL158" i="1" s="1"/>
  <c r="AI158" i="1"/>
  <c r="AE158" i="1"/>
  <c r="AF158" i="1" s="1"/>
  <c r="AB158" i="1"/>
  <c r="AC158" i="1" s="1"/>
  <c r="AD158" i="1" s="1"/>
  <c r="AO157" i="1"/>
  <c r="AM157" i="1"/>
  <c r="AK157" i="1"/>
  <c r="AL157" i="1" s="1"/>
  <c r="AI157" i="1"/>
  <c r="AE157" i="1"/>
  <c r="AF157" i="1" s="1"/>
  <c r="AB157" i="1"/>
  <c r="AC157" i="1" s="1"/>
  <c r="AD157" i="1" s="1"/>
  <c r="AO156" i="1"/>
  <c r="AM156" i="1"/>
  <c r="AK156" i="1"/>
  <c r="AL156" i="1" s="1"/>
  <c r="AI156" i="1"/>
  <c r="AE156" i="1"/>
  <c r="AF156" i="1" s="1"/>
  <c r="AB156" i="1"/>
  <c r="AC156" i="1" s="1"/>
  <c r="AD156" i="1" s="1"/>
  <c r="AO155" i="1"/>
  <c r="AM155" i="1"/>
  <c r="AK155" i="1"/>
  <c r="AL155" i="1" s="1"/>
  <c r="AI155" i="1"/>
  <c r="AE155" i="1"/>
  <c r="AF155" i="1" s="1"/>
  <c r="AB155" i="1"/>
  <c r="AC155" i="1" s="1"/>
  <c r="AD155" i="1" s="1"/>
  <c r="AO154" i="1"/>
  <c r="AM154" i="1"/>
  <c r="AK154" i="1"/>
  <c r="AL154" i="1" s="1"/>
  <c r="AI154" i="1"/>
  <c r="AE154" i="1"/>
  <c r="AF154" i="1" s="1"/>
  <c r="AB154" i="1"/>
  <c r="AC154" i="1" s="1"/>
  <c r="AD154" i="1" s="1"/>
  <c r="AO153" i="1"/>
  <c r="AM153" i="1"/>
  <c r="AK153" i="1"/>
  <c r="AL153" i="1" s="1"/>
  <c r="AI153" i="1"/>
  <c r="AE153" i="1"/>
  <c r="AF153" i="1" s="1"/>
  <c r="AB153" i="1"/>
  <c r="AC153" i="1" s="1"/>
  <c r="AD153" i="1" s="1"/>
  <c r="AO152" i="1"/>
  <c r="AM152" i="1"/>
  <c r="AK152" i="1"/>
  <c r="AL152" i="1" s="1"/>
  <c r="AI152" i="1"/>
  <c r="AE152" i="1"/>
  <c r="AF152" i="1" s="1"/>
  <c r="AB152" i="1"/>
  <c r="AC152" i="1" s="1"/>
  <c r="AD152" i="1" s="1"/>
  <c r="AO151" i="1"/>
  <c r="AM151" i="1"/>
  <c r="AK151" i="1"/>
  <c r="AL151" i="1" s="1"/>
  <c r="AI151" i="1"/>
  <c r="AE151" i="1"/>
  <c r="AF151" i="1" s="1"/>
  <c r="AB151" i="1"/>
  <c r="AC151" i="1" s="1"/>
  <c r="AD151" i="1" s="1"/>
  <c r="AO150" i="1"/>
  <c r="AM150" i="1"/>
  <c r="AK150" i="1"/>
  <c r="AL150" i="1" s="1"/>
  <c r="AI150" i="1"/>
  <c r="AE150" i="1"/>
  <c r="AF150" i="1" s="1"/>
  <c r="AB150" i="1"/>
  <c r="AC150" i="1" s="1"/>
  <c r="AD150" i="1" s="1"/>
  <c r="AO149" i="1"/>
  <c r="AM149" i="1"/>
  <c r="AK149" i="1"/>
  <c r="AL149" i="1" s="1"/>
  <c r="AI149" i="1"/>
  <c r="AE149" i="1"/>
  <c r="AF149" i="1" s="1"/>
  <c r="AB149" i="1"/>
  <c r="AC149" i="1" s="1"/>
  <c r="AD149" i="1" s="1"/>
  <c r="AO148" i="1"/>
  <c r="AM148" i="1"/>
  <c r="AK148" i="1"/>
  <c r="AL148" i="1" s="1"/>
  <c r="AI148" i="1"/>
  <c r="AE148" i="1"/>
  <c r="AF148" i="1" s="1"/>
  <c r="AB148" i="1"/>
  <c r="AC148" i="1" s="1"/>
  <c r="AD148" i="1" s="1"/>
  <c r="AO147" i="1"/>
  <c r="AM147" i="1"/>
  <c r="AK147" i="1"/>
  <c r="AL147" i="1" s="1"/>
  <c r="AI147" i="1"/>
  <c r="AE147" i="1"/>
  <c r="AF147" i="1" s="1"/>
  <c r="AB147" i="1"/>
  <c r="AC147" i="1" s="1"/>
  <c r="AD147" i="1" s="1"/>
  <c r="AO146" i="1"/>
  <c r="AM146" i="1"/>
  <c r="AK146" i="1"/>
  <c r="AL146" i="1" s="1"/>
  <c r="AI146" i="1"/>
  <c r="AE146" i="1"/>
  <c r="AF146" i="1" s="1"/>
  <c r="AB146" i="1"/>
  <c r="AC146" i="1" s="1"/>
  <c r="AD146" i="1" s="1"/>
  <c r="AO145" i="1"/>
  <c r="AM145" i="1"/>
  <c r="AK145" i="1"/>
  <c r="AL145" i="1" s="1"/>
  <c r="AI145" i="1"/>
  <c r="AE145" i="1"/>
  <c r="AF145" i="1" s="1"/>
  <c r="AB145" i="1"/>
  <c r="AC145" i="1" s="1"/>
  <c r="AD145" i="1" s="1"/>
  <c r="AO144" i="1"/>
  <c r="AM144" i="1"/>
  <c r="AK144" i="1"/>
  <c r="AL144" i="1" s="1"/>
  <c r="AI144" i="1"/>
  <c r="AE144" i="1"/>
  <c r="AF144" i="1" s="1"/>
  <c r="AB144" i="1"/>
  <c r="AC144" i="1" s="1"/>
  <c r="AD144" i="1" s="1"/>
  <c r="AO143" i="1"/>
  <c r="AM143" i="1"/>
  <c r="AK143" i="1"/>
  <c r="AL143" i="1" s="1"/>
  <c r="AI143" i="1"/>
  <c r="AE143" i="1"/>
  <c r="AF143" i="1" s="1"/>
  <c r="AD143" i="1"/>
  <c r="AB143" i="1"/>
  <c r="AO142" i="1"/>
  <c r="AM142" i="1"/>
  <c r="AK142" i="1"/>
  <c r="AL142" i="1" s="1"/>
  <c r="AI142" i="1"/>
  <c r="AE142" i="1"/>
  <c r="AF142" i="1" s="1"/>
  <c r="AD142" i="1"/>
  <c r="AB142" i="1"/>
  <c r="AO141" i="1"/>
  <c r="AM141" i="1"/>
  <c r="AK141" i="1"/>
  <c r="AL141" i="1" s="1"/>
  <c r="AI141" i="1"/>
  <c r="AE141" i="1"/>
  <c r="AF141" i="1" s="1"/>
  <c r="AD141" i="1"/>
  <c r="AB141" i="1"/>
  <c r="AO140" i="1"/>
  <c r="AM140" i="1"/>
  <c r="AK140" i="1"/>
  <c r="AL140" i="1" s="1"/>
  <c r="AI140" i="1"/>
  <c r="AE140" i="1"/>
  <c r="AF140" i="1" s="1"/>
  <c r="AD140" i="1"/>
  <c r="AB140" i="1"/>
  <c r="AO139" i="1"/>
  <c r="AM139" i="1"/>
  <c r="AK139" i="1"/>
  <c r="AL139" i="1" s="1"/>
  <c r="AI139" i="1"/>
  <c r="AE139" i="1"/>
  <c r="AF139" i="1" s="1"/>
  <c r="AB139" i="1"/>
  <c r="AC139" i="1" s="1"/>
  <c r="AD139" i="1" s="1"/>
  <c r="AO138" i="1"/>
  <c r="AM138" i="1"/>
  <c r="AK138" i="1"/>
  <c r="AL138" i="1" s="1"/>
  <c r="AI138" i="1"/>
  <c r="AE138" i="1"/>
  <c r="AF138" i="1" s="1"/>
  <c r="AB138" i="1"/>
  <c r="AC138" i="1" s="1"/>
  <c r="AD138" i="1" s="1"/>
  <c r="AO137" i="1"/>
  <c r="AM137" i="1"/>
  <c r="AK137" i="1"/>
  <c r="AL137" i="1" s="1"/>
  <c r="AI137" i="1"/>
  <c r="AE137" i="1"/>
  <c r="AF137" i="1" s="1"/>
  <c r="AB137" i="1"/>
  <c r="AC137" i="1" s="1"/>
  <c r="AD137" i="1" s="1"/>
  <c r="AO136" i="1"/>
  <c r="AM136" i="1"/>
  <c r="AK136" i="1"/>
  <c r="AL136" i="1" s="1"/>
  <c r="AI136" i="1"/>
  <c r="AE136" i="1"/>
  <c r="AF136" i="1" s="1"/>
  <c r="AB136" i="1"/>
  <c r="AC136" i="1" s="1"/>
  <c r="AD136" i="1" s="1"/>
  <c r="AO135" i="1"/>
  <c r="AM135" i="1"/>
  <c r="AK135" i="1"/>
  <c r="AL135" i="1" s="1"/>
  <c r="AI135" i="1"/>
  <c r="AE135" i="1"/>
  <c r="AF135" i="1" s="1"/>
  <c r="AB135" i="1"/>
  <c r="AC135" i="1" s="1"/>
  <c r="AD135" i="1" s="1"/>
  <c r="AO134" i="1"/>
  <c r="AM134" i="1"/>
  <c r="AK134" i="1"/>
  <c r="AL134" i="1" s="1"/>
  <c r="AI134" i="1"/>
  <c r="AE134" i="1"/>
  <c r="AF134" i="1" s="1"/>
  <c r="AB134" i="1"/>
  <c r="AC134" i="1" s="1"/>
  <c r="AD134" i="1" s="1"/>
  <c r="AO133" i="1"/>
  <c r="AM133" i="1"/>
  <c r="AK133" i="1"/>
  <c r="AL133" i="1" s="1"/>
  <c r="AI133" i="1"/>
  <c r="AE133" i="1"/>
  <c r="AF133" i="1" s="1"/>
  <c r="AB133" i="1"/>
  <c r="AC133" i="1" s="1"/>
  <c r="AD133" i="1" s="1"/>
  <c r="AO132" i="1"/>
  <c r="AM132" i="1"/>
  <c r="AK132" i="1"/>
  <c r="AL132" i="1" s="1"/>
  <c r="AI132" i="1"/>
  <c r="AE132" i="1"/>
  <c r="AF132" i="1" s="1"/>
  <c r="AB132" i="1"/>
  <c r="AC132" i="1" s="1"/>
  <c r="AD132" i="1" s="1"/>
  <c r="AO131" i="1"/>
  <c r="AM131" i="1"/>
  <c r="AK131" i="1"/>
  <c r="AL131" i="1" s="1"/>
  <c r="AI131" i="1"/>
  <c r="AE131" i="1"/>
  <c r="AF131" i="1" s="1"/>
  <c r="AB131" i="1"/>
  <c r="AC131" i="1" s="1"/>
  <c r="AD131" i="1" s="1"/>
  <c r="AO130" i="1"/>
  <c r="AM130" i="1"/>
  <c r="AK130" i="1"/>
  <c r="AL130" i="1" s="1"/>
  <c r="AI130" i="1"/>
  <c r="AE130" i="1"/>
  <c r="AF130" i="1" s="1"/>
  <c r="AB130" i="1"/>
  <c r="AC130" i="1" s="1"/>
  <c r="AD130" i="1" s="1"/>
  <c r="AO129" i="1"/>
  <c r="AM129" i="1"/>
  <c r="AK129" i="1"/>
  <c r="AL129" i="1" s="1"/>
  <c r="AI129" i="1"/>
  <c r="AF129" i="1"/>
  <c r="AB129" i="1"/>
  <c r="AC129" i="1" s="1"/>
  <c r="AD129" i="1" s="1"/>
  <c r="AO128" i="1"/>
  <c r="AM128" i="1"/>
  <c r="AK128" i="1"/>
  <c r="AL128" i="1" s="1"/>
  <c r="AI128" i="1"/>
  <c r="AE128" i="1"/>
  <c r="AF128" i="1" s="1"/>
  <c r="AB128" i="1"/>
  <c r="AC128" i="1" s="1"/>
  <c r="AD128" i="1" s="1"/>
  <c r="AO127" i="1"/>
  <c r="AM127" i="1"/>
  <c r="AK127" i="1"/>
  <c r="AL127" i="1" s="1"/>
  <c r="AI127" i="1"/>
  <c r="AE127" i="1"/>
  <c r="AF127" i="1" s="1"/>
  <c r="AB127" i="1"/>
  <c r="AC127" i="1" s="1"/>
  <c r="AD127" i="1" s="1"/>
  <c r="AO126" i="1"/>
  <c r="AM126" i="1"/>
  <c r="AK126" i="1"/>
  <c r="AL126" i="1" s="1"/>
  <c r="AI126" i="1"/>
  <c r="AE126" i="1"/>
  <c r="AF126" i="1" s="1"/>
  <c r="AB126" i="1"/>
  <c r="AC126" i="1" s="1"/>
  <c r="AD126" i="1" s="1"/>
  <c r="AO125" i="1"/>
  <c r="AM125" i="1"/>
  <c r="AK125" i="1"/>
  <c r="AL125" i="1" s="1"/>
  <c r="AI125" i="1"/>
  <c r="AE125" i="1"/>
  <c r="AF125" i="1" s="1"/>
  <c r="AB125" i="1"/>
  <c r="AC125" i="1" s="1"/>
  <c r="AD125" i="1" s="1"/>
  <c r="AO124" i="1"/>
  <c r="AM124" i="1"/>
  <c r="AK124" i="1"/>
  <c r="AL124" i="1" s="1"/>
  <c r="AI124" i="1"/>
  <c r="AE124" i="1"/>
  <c r="AF124" i="1" s="1"/>
  <c r="AB124" i="1"/>
  <c r="AC124" i="1" s="1"/>
  <c r="AD124" i="1" s="1"/>
  <c r="AO123" i="1"/>
  <c r="AM123" i="1"/>
  <c r="AK123" i="1"/>
  <c r="AL123" i="1" s="1"/>
  <c r="AI123" i="1"/>
  <c r="AF123" i="1"/>
  <c r="AB123" i="1"/>
  <c r="AC123" i="1" s="1"/>
  <c r="AD123" i="1" s="1"/>
  <c r="AO122" i="1"/>
  <c r="AM122" i="1"/>
  <c r="AK122" i="1"/>
  <c r="AL122" i="1" s="1"/>
  <c r="AI122" i="1"/>
  <c r="AF122" i="1"/>
  <c r="AB122" i="1"/>
  <c r="AC122" i="1" s="1"/>
  <c r="AD122" i="1" s="1"/>
  <c r="AO121" i="1"/>
  <c r="AM121" i="1"/>
  <c r="AK121" i="1"/>
  <c r="AL121" i="1" s="1"/>
  <c r="AI121" i="1"/>
  <c r="AF121" i="1"/>
  <c r="AB121" i="1"/>
  <c r="AC121" i="1" s="1"/>
  <c r="AD121" i="1" s="1"/>
  <c r="AO120" i="1"/>
  <c r="AM120" i="1"/>
  <c r="AK120" i="1"/>
  <c r="AL120" i="1" s="1"/>
  <c r="AI120" i="1"/>
  <c r="AF120" i="1"/>
  <c r="AB120" i="1"/>
  <c r="AC120" i="1" s="1"/>
  <c r="AD120" i="1" s="1"/>
  <c r="AO119" i="1"/>
  <c r="AM119" i="1"/>
  <c r="AK119" i="1"/>
  <c r="AL119" i="1" s="1"/>
  <c r="AI119" i="1"/>
  <c r="AE119" i="1"/>
  <c r="AF119" i="1" s="1"/>
  <c r="AB119" i="1"/>
  <c r="AC119" i="1" s="1"/>
  <c r="AD119" i="1" s="1"/>
  <c r="AO118" i="1"/>
  <c r="AM118" i="1"/>
  <c r="AK118" i="1"/>
  <c r="AL118" i="1" s="1"/>
  <c r="AI118" i="1"/>
  <c r="AE118" i="1"/>
  <c r="AF118" i="1" s="1"/>
  <c r="AB118" i="1"/>
  <c r="AC118" i="1" s="1"/>
  <c r="AD118" i="1" s="1"/>
  <c r="AO117" i="1"/>
  <c r="AM117" i="1"/>
  <c r="AK117" i="1"/>
  <c r="AL117" i="1" s="1"/>
  <c r="AI117" i="1"/>
  <c r="AF117" i="1"/>
  <c r="AB117" i="1"/>
  <c r="AC117" i="1" s="1"/>
  <c r="AD117" i="1" s="1"/>
  <c r="AO116" i="1"/>
  <c r="AM116" i="1"/>
  <c r="AK116" i="1"/>
  <c r="AL116" i="1" s="1"/>
  <c r="AI116" i="1"/>
  <c r="AE116" i="1"/>
  <c r="AF116" i="1" s="1"/>
  <c r="AB116" i="1"/>
  <c r="AC116" i="1" s="1"/>
  <c r="AD116" i="1" s="1"/>
  <c r="AO115" i="1"/>
  <c r="AM115" i="1"/>
  <c r="AK115" i="1"/>
  <c r="AL115" i="1" s="1"/>
  <c r="AI115" i="1"/>
  <c r="AE115" i="1"/>
  <c r="AF115" i="1" s="1"/>
  <c r="AB115" i="1"/>
  <c r="AC115" i="1" s="1"/>
  <c r="AD115" i="1" s="1"/>
  <c r="AO114" i="1"/>
  <c r="AM114" i="1"/>
  <c r="AK114" i="1"/>
  <c r="AL114" i="1" s="1"/>
  <c r="AI114" i="1"/>
  <c r="AE114" i="1"/>
  <c r="AF114" i="1" s="1"/>
  <c r="AB114" i="1"/>
  <c r="AC114" i="1" s="1"/>
  <c r="AD114" i="1" s="1"/>
  <c r="AO113" i="1"/>
  <c r="AM113" i="1"/>
  <c r="AK113" i="1"/>
  <c r="AL113" i="1" s="1"/>
  <c r="AI113" i="1"/>
  <c r="AE113" i="1"/>
  <c r="AF113" i="1" s="1"/>
  <c r="AB113" i="1"/>
  <c r="AC113" i="1" s="1"/>
  <c r="AD113" i="1" s="1"/>
  <c r="AO112" i="1"/>
  <c r="AM112" i="1"/>
  <c r="AK112" i="1"/>
  <c r="AL112" i="1" s="1"/>
  <c r="AI112" i="1"/>
  <c r="AE112" i="1"/>
  <c r="AF112" i="1" s="1"/>
  <c r="AB112" i="1"/>
  <c r="AC112" i="1" s="1"/>
  <c r="AD112" i="1" s="1"/>
  <c r="AO111" i="1"/>
  <c r="AI111" i="1"/>
  <c r="AD111" i="1"/>
  <c r="AG111" i="1" s="1"/>
  <c r="AR111" i="1" s="1"/>
  <c r="AO110" i="1"/>
  <c r="AM110" i="1"/>
  <c r="AK110" i="1"/>
  <c r="AL110" i="1" s="1"/>
  <c r="AI110" i="1"/>
  <c r="AF110" i="1"/>
  <c r="AB110" i="1"/>
  <c r="AC110" i="1" s="1"/>
  <c r="AD110" i="1" s="1"/>
  <c r="AO109" i="1"/>
  <c r="AM109" i="1"/>
  <c r="AK109" i="1"/>
  <c r="AL109" i="1" s="1"/>
  <c r="AI109" i="1"/>
  <c r="AF109" i="1"/>
  <c r="AB109" i="1"/>
  <c r="AC109" i="1" s="1"/>
  <c r="AD109" i="1" s="1"/>
  <c r="AO108" i="1"/>
  <c r="AM108" i="1"/>
  <c r="AK108" i="1"/>
  <c r="AL108" i="1" s="1"/>
  <c r="AI108" i="1"/>
  <c r="AF108" i="1"/>
  <c r="AB108" i="1"/>
  <c r="AC108" i="1" s="1"/>
  <c r="AD108" i="1" s="1"/>
  <c r="AO107" i="1"/>
  <c r="AM107" i="1"/>
  <c r="AK107" i="1"/>
  <c r="AL107" i="1" s="1"/>
  <c r="AI107" i="1"/>
  <c r="AF107" i="1"/>
  <c r="AB107" i="1"/>
  <c r="AC107" i="1" s="1"/>
  <c r="AD107" i="1" s="1"/>
  <c r="AO106" i="1"/>
  <c r="AM106" i="1"/>
  <c r="AK106" i="1"/>
  <c r="AL106" i="1" s="1"/>
  <c r="AI106" i="1"/>
  <c r="AF106" i="1"/>
  <c r="AB106" i="1"/>
  <c r="AC106" i="1" s="1"/>
  <c r="AD106" i="1" s="1"/>
  <c r="AO105" i="1"/>
  <c r="AM105" i="1"/>
  <c r="AK105" i="1"/>
  <c r="AL105" i="1" s="1"/>
  <c r="AI105" i="1"/>
  <c r="AF105" i="1"/>
  <c r="AB105" i="1"/>
  <c r="AC105" i="1" s="1"/>
  <c r="AD105" i="1" s="1"/>
  <c r="AO104" i="1"/>
  <c r="AM104" i="1"/>
  <c r="AK104" i="1"/>
  <c r="AL104" i="1" s="1"/>
  <c r="AI104" i="1"/>
  <c r="AF104" i="1"/>
  <c r="AB104" i="1"/>
  <c r="AC104" i="1" s="1"/>
  <c r="AD104" i="1" s="1"/>
  <c r="AO103" i="1"/>
  <c r="AM103" i="1"/>
  <c r="AK103" i="1"/>
  <c r="AL103" i="1" s="1"/>
  <c r="AI103" i="1"/>
  <c r="AF103" i="1"/>
  <c r="AB103" i="1"/>
  <c r="AC103" i="1" s="1"/>
  <c r="AD103" i="1" s="1"/>
  <c r="AO102" i="1"/>
  <c r="AM102" i="1"/>
  <c r="AK102" i="1"/>
  <c r="AL102" i="1" s="1"/>
  <c r="AI102" i="1"/>
  <c r="AF102" i="1"/>
  <c r="AB102" i="1"/>
  <c r="AC102" i="1" s="1"/>
  <c r="AD102" i="1" s="1"/>
  <c r="AO101" i="1"/>
  <c r="AM101" i="1"/>
  <c r="AK101" i="1"/>
  <c r="AL101" i="1" s="1"/>
  <c r="AI101" i="1"/>
  <c r="AF101" i="1"/>
  <c r="AB101" i="1"/>
  <c r="AC101" i="1" s="1"/>
  <c r="AD101" i="1" s="1"/>
  <c r="AO100" i="1"/>
  <c r="AM100" i="1"/>
  <c r="AK100" i="1"/>
  <c r="AL100" i="1" s="1"/>
  <c r="AI100" i="1"/>
  <c r="AF100" i="1"/>
  <c r="AB100" i="1"/>
  <c r="AC100" i="1" s="1"/>
  <c r="AD100" i="1" s="1"/>
  <c r="AO99" i="1"/>
  <c r="AM99" i="1"/>
  <c r="AK99" i="1"/>
  <c r="AL99" i="1" s="1"/>
  <c r="AI99" i="1"/>
  <c r="AF99" i="1"/>
  <c r="AB99" i="1"/>
  <c r="AC99" i="1" s="1"/>
  <c r="AD99" i="1" s="1"/>
  <c r="AO98" i="1"/>
  <c r="AM98" i="1"/>
  <c r="AK98" i="1"/>
  <c r="AL98" i="1" s="1"/>
  <c r="AI98" i="1"/>
  <c r="AF98" i="1"/>
  <c r="AB98" i="1"/>
  <c r="AC98" i="1" s="1"/>
  <c r="AD98" i="1" s="1"/>
  <c r="AO97" i="1"/>
  <c r="AM97" i="1"/>
  <c r="AK97" i="1"/>
  <c r="AL97" i="1" s="1"/>
  <c r="AI97" i="1"/>
  <c r="AF97" i="1"/>
  <c r="AB97" i="1"/>
  <c r="AC97" i="1" s="1"/>
  <c r="AD97" i="1" s="1"/>
  <c r="AO96" i="1"/>
  <c r="AM96" i="1"/>
  <c r="AK96" i="1"/>
  <c r="AL96" i="1" s="1"/>
  <c r="AI96" i="1"/>
  <c r="AF96" i="1"/>
  <c r="AB96" i="1"/>
  <c r="AC96" i="1" s="1"/>
  <c r="AD96" i="1" s="1"/>
  <c r="AO95" i="1"/>
  <c r="AM95" i="1"/>
  <c r="AK95" i="1"/>
  <c r="AL95" i="1" s="1"/>
  <c r="AI95" i="1"/>
  <c r="AE95" i="1"/>
  <c r="AF95" i="1" s="1"/>
  <c r="AB95" i="1"/>
  <c r="AC95" i="1" s="1"/>
  <c r="AD95" i="1" s="1"/>
  <c r="AO94" i="1"/>
  <c r="AM94" i="1"/>
  <c r="AK94" i="1"/>
  <c r="AL94" i="1" s="1"/>
  <c r="AI94" i="1"/>
  <c r="AF94" i="1"/>
  <c r="AB94" i="1"/>
  <c r="AC94" i="1" s="1"/>
  <c r="AD94" i="1" s="1"/>
  <c r="AO93" i="1"/>
  <c r="AM93" i="1"/>
  <c r="AK93" i="1"/>
  <c r="AL93" i="1" s="1"/>
  <c r="AI93" i="1"/>
  <c r="AF93" i="1"/>
  <c r="AB93" i="1"/>
  <c r="AC93" i="1" s="1"/>
  <c r="AD93" i="1" s="1"/>
  <c r="AO92" i="1"/>
  <c r="AM92" i="1"/>
  <c r="AK92" i="1"/>
  <c r="AL92" i="1" s="1"/>
  <c r="AI92" i="1"/>
  <c r="AF92" i="1"/>
  <c r="AB92" i="1"/>
  <c r="AC92" i="1" s="1"/>
  <c r="AD92" i="1" s="1"/>
  <c r="AO91" i="1"/>
  <c r="AM91" i="1"/>
  <c r="AK91" i="1"/>
  <c r="AL91" i="1" s="1"/>
  <c r="AI91" i="1"/>
  <c r="AF91" i="1"/>
  <c r="AB91" i="1"/>
  <c r="AC91" i="1" s="1"/>
  <c r="AD91" i="1" s="1"/>
  <c r="AO90" i="1"/>
  <c r="AM90" i="1"/>
  <c r="AK90" i="1"/>
  <c r="AL90" i="1" s="1"/>
  <c r="AI90" i="1"/>
  <c r="AF90" i="1"/>
  <c r="AB90" i="1"/>
  <c r="AC90" i="1" s="1"/>
  <c r="AD90" i="1" s="1"/>
  <c r="AO89" i="1"/>
  <c r="AM89" i="1"/>
  <c r="AK89" i="1"/>
  <c r="AL89" i="1" s="1"/>
  <c r="AI89" i="1"/>
  <c r="AE89" i="1"/>
  <c r="AF89" i="1" s="1"/>
  <c r="AB89" i="1"/>
  <c r="AC89" i="1" s="1"/>
  <c r="AD89" i="1" s="1"/>
  <c r="AO88" i="1"/>
  <c r="AM88" i="1"/>
  <c r="AK88" i="1"/>
  <c r="AL88" i="1" s="1"/>
  <c r="AI88" i="1"/>
  <c r="AF88" i="1"/>
  <c r="AB88" i="1"/>
  <c r="AC88" i="1" s="1"/>
  <c r="AD88" i="1" s="1"/>
  <c r="AO87" i="1"/>
  <c r="AM87" i="1"/>
  <c r="AK87" i="1"/>
  <c r="AL87" i="1" s="1"/>
  <c r="AI87" i="1"/>
  <c r="AF87" i="1"/>
  <c r="AB87" i="1"/>
  <c r="AC87" i="1" s="1"/>
  <c r="AD87" i="1" s="1"/>
  <c r="AO86" i="1"/>
  <c r="AM86" i="1"/>
  <c r="AK86" i="1"/>
  <c r="AL86" i="1" s="1"/>
  <c r="AI86" i="1"/>
  <c r="AF86" i="1"/>
  <c r="AB86" i="1"/>
  <c r="AC86" i="1" s="1"/>
  <c r="AD86" i="1" s="1"/>
  <c r="AO85" i="1"/>
  <c r="AM85" i="1"/>
  <c r="AK85" i="1"/>
  <c r="AL85" i="1" s="1"/>
  <c r="AI85" i="1"/>
  <c r="AF85" i="1"/>
  <c r="AB85" i="1"/>
  <c r="AC85" i="1" s="1"/>
  <c r="AD85" i="1" s="1"/>
  <c r="AO84" i="1"/>
  <c r="AM84" i="1"/>
  <c r="AK84" i="1"/>
  <c r="AL84" i="1" s="1"/>
  <c r="AI84" i="1"/>
  <c r="AF84" i="1"/>
  <c r="AB84" i="1"/>
  <c r="AC84" i="1" s="1"/>
  <c r="AD84" i="1" s="1"/>
  <c r="AO83" i="1"/>
  <c r="AM83" i="1"/>
  <c r="AK83" i="1"/>
  <c r="AL83" i="1" s="1"/>
  <c r="AI83" i="1"/>
  <c r="AF83" i="1"/>
  <c r="AB83" i="1"/>
  <c r="AC83" i="1" s="1"/>
  <c r="AD83" i="1" s="1"/>
  <c r="AO82" i="1"/>
  <c r="AM82" i="1"/>
  <c r="AK82" i="1"/>
  <c r="AL82" i="1" s="1"/>
  <c r="AI82" i="1"/>
  <c r="AF82" i="1"/>
  <c r="AB82" i="1"/>
  <c r="AC82" i="1" s="1"/>
  <c r="AD82" i="1" s="1"/>
  <c r="AO81" i="1"/>
  <c r="AM81" i="1"/>
  <c r="AK81" i="1"/>
  <c r="AL81" i="1" s="1"/>
  <c r="AI81" i="1"/>
  <c r="AF81" i="1"/>
  <c r="AB81" i="1"/>
  <c r="AC81" i="1" s="1"/>
  <c r="AD81" i="1" s="1"/>
  <c r="AO80" i="1"/>
  <c r="AM80" i="1"/>
  <c r="AK80" i="1"/>
  <c r="AL80" i="1" s="1"/>
  <c r="AI80" i="1"/>
  <c r="AF80" i="1"/>
  <c r="AB80" i="1"/>
  <c r="AC80" i="1" s="1"/>
  <c r="AD80" i="1" s="1"/>
  <c r="AO79" i="1"/>
  <c r="AM79" i="1"/>
  <c r="AK79" i="1"/>
  <c r="AL79" i="1" s="1"/>
  <c r="AI79" i="1"/>
  <c r="AF79" i="1"/>
  <c r="AB79" i="1"/>
  <c r="AC79" i="1" s="1"/>
  <c r="AD79" i="1" s="1"/>
  <c r="AO78" i="1"/>
  <c r="AM78" i="1"/>
  <c r="AK78" i="1"/>
  <c r="AL78" i="1" s="1"/>
  <c r="AI78" i="1"/>
  <c r="AF78" i="1"/>
  <c r="AB78" i="1"/>
  <c r="AC78" i="1" s="1"/>
  <c r="AD78" i="1" s="1"/>
  <c r="AO77" i="1"/>
  <c r="AM77" i="1"/>
  <c r="AK77" i="1"/>
  <c r="AL77" i="1" s="1"/>
  <c r="AI77" i="1"/>
  <c r="AF77" i="1"/>
  <c r="AB77" i="1"/>
  <c r="AC77" i="1" s="1"/>
  <c r="AD77" i="1" s="1"/>
  <c r="AO76" i="1"/>
  <c r="AM76" i="1"/>
  <c r="AK76" i="1"/>
  <c r="AL76" i="1" s="1"/>
  <c r="AI76" i="1"/>
  <c r="AF76" i="1"/>
  <c r="AB76" i="1"/>
  <c r="AC76" i="1" s="1"/>
  <c r="AD76" i="1" s="1"/>
  <c r="AO75" i="1"/>
  <c r="AM75" i="1"/>
  <c r="AK75" i="1"/>
  <c r="AL75" i="1" s="1"/>
  <c r="AI75" i="1"/>
  <c r="AF75" i="1"/>
  <c r="AB75" i="1"/>
  <c r="AC75" i="1" s="1"/>
  <c r="AD75" i="1" s="1"/>
  <c r="AO74" i="1"/>
  <c r="AM74" i="1"/>
  <c r="AK74" i="1"/>
  <c r="AL74" i="1" s="1"/>
  <c r="AI74" i="1"/>
  <c r="AF74" i="1"/>
  <c r="AD74" i="1"/>
  <c r="AB74" i="1"/>
  <c r="AO73" i="1"/>
  <c r="AM73" i="1"/>
  <c r="AK73" i="1"/>
  <c r="AL73" i="1" s="1"/>
  <c r="AI73" i="1"/>
  <c r="AE73" i="1"/>
  <c r="AF73" i="1" s="1"/>
  <c r="AB73" i="1"/>
  <c r="AC73" i="1" s="1"/>
  <c r="AD73" i="1" s="1"/>
  <c r="AO72" i="1"/>
  <c r="AM72" i="1"/>
  <c r="AK72" i="1"/>
  <c r="AL72" i="1" s="1"/>
  <c r="AI72" i="1"/>
  <c r="AE72" i="1"/>
  <c r="AF72" i="1" s="1"/>
  <c r="AB72" i="1"/>
  <c r="AC72" i="1" s="1"/>
  <c r="AD72" i="1" s="1"/>
  <c r="AO71" i="1"/>
  <c r="AM71" i="1"/>
  <c r="AK71" i="1"/>
  <c r="AL71" i="1" s="1"/>
  <c r="AI71" i="1"/>
  <c r="AE71" i="1"/>
  <c r="AF71" i="1" s="1"/>
  <c r="AB71" i="1"/>
  <c r="AC71" i="1" s="1"/>
  <c r="AD71" i="1" s="1"/>
  <c r="AO70" i="1"/>
  <c r="AM70" i="1"/>
  <c r="AK70" i="1"/>
  <c r="AL70" i="1" s="1"/>
  <c r="AI70" i="1"/>
  <c r="AE70" i="1"/>
  <c r="AF70" i="1" s="1"/>
  <c r="AB70" i="1"/>
  <c r="AC70" i="1" s="1"/>
  <c r="AD70" i="1" s="1"/>
  <c r="AO69" i="1"/>
  <c r="AM69" i="1"/>
  <c r="AK69" i="1"/>
  <c r="AL69" i="1" s="1"/>
  <c r="AI69" i="1"/>
  <c r="AF69" i="1"/>
  <c r="AB69" i="1"/>
  <c r="AC69" i="1" s="1"/>
  <c r="AD69" i="1" s="1"/>
  <c r="AO68" i="1"/>
  <c r="AM68" i="1"/>
  <c r="AK68" i="1"/>
  <c r="AL68" i="1" s="1"/>
  <c r="AI68" i="1"/>
  <c r="AF68" i="1"/>
  <c r="AB68" i="1"/>
  <c r="AC68" i="1" s="1"/>
  <c r="AD68" i="1" s="1"/>
  <c r="AO67" i="1"/>
  <c r="AM67" i="1"/>
  <c r="AK67" i="1"/>
  <c r="AL67" i="1" s="1"/>
  <c r="AI67" i="1"/>
  <c r="AE67" i="1"/>
  <c r="AF67" i="1" s="1"/>
  <c r="AB67" i="1"/>
  <c r="AC67" i="1" s="1"/>
  <c r="AD67" i="1" s="1"/>
  <c r="AO66" i="1"/>
  <c r="AM66" i="1"/>
  <c r="AK66" i="1"/>
  <c r="AL66" i="1" s="1"/>
  <c r="AI66" i="1"/>
  <c r="AE66" i="1"/>
  <c r="AF66" i="1" s="1"/>
  <c r="AB66" i="1"/>
  <c r="AC66" i="1" s="1"/>
  <c r="AD66" i="1" s="1"/>
  <c r="AO65" i="1"/>
  <c r="AM65" i="1"/>
  <c r="AK65" i="1"/>
  <c r="AL65" i="1" s="1"/>
  <c r="AI65" i="1"/>
  <c r="AF65" i="1"/>
  <c r="AB65" i="1"/>
  <c r="AC65" i="1" s="1"/>
  <c r="AD65" i="1" s="1"/>
  <c r="AO64" i="1"/>
  <c r="AM64" i="1"/>
  <c r="AK64" i="1"/>
  <c r="AL64" i="1" s="1"/>
  <c r="AI64" i="1"/>
  <c r="AF64" i="1"/>
  <c r="AD64" i="1"/>
  <c r="AB64" i="1"/>
  <c r="AO63" i="1"/>
  <c r="AM63" i="1"/>
  <c r="AK63" i="1"/>
  <c r="AL63" i="1" s="1"/>
  <c r="AI63" i="1"/>
  <c r="AF63" i="1"/>
  <c r="AB63" i="1"/>
  <c r="AC63" i="1" s="1"/>
  <c r="AD63" i="1" s="1"/>
  <c r="AO62" i="1"/>
  <c r="AM62" i="1"/>
  <c r="AK62" i="1"/>
  <c r="AL62" i="1" s="1"/>
  <c r="AI62" i="1"/>
  <c r="AF62" i="1"/>
  <c r="AB62" i="1"/>
  <c r="AC62" i="1" s="1"/>
  <c r="AD62" i="1" s="1"/>
  <c r="AO61" i="1"/>
  <c r="AM61" i="1"/>
  <c r="AK61" i="1"/>
  <c r="AL61" i="1" s="1"/>
  <c r="AI61" i="1"/>
  <c r="AF61" i="1"/>
  <c r="AB61" i="1"/>
  <c r="AC61" i="1" s="1"/>
  <c r="AD61" i="1" s="1"/>
  <c r="AO60" i="1"/>
  <c r="AM60" i="1"/>
  <c r="AK60" i="1"/>
  <c r="AL60" i="1" s="1"/>
  <c r="AI60" i="1"/>
  <c r="AF60" i="1"/>
  <c r="AB60" i="1"/>
  <c r="AC60" i="1" s="1"/>
  <c r="AD60" i="1" s="1"/>
  <c r="AO59" i="1"/>
  <c r="AM59" i="1"/>
  <c r="AK59" i="1"/>
  <c r="AL59" i="1" s="1"/>
  <c r="AI59" i="1"/>
  <c r="AF59" i="1"/>
  <c r="AB59" i="1"/>
  <c r="AC59" i="1" s="1"/>
  <c r="AD59" i="1" s="1"/>
  <c r="AO58" i="1"/>
  <c r="AM58" i="1"/>
  <c r="AK58" i="1"/>
  <c r="AL58" i="1" s="1"/>
  <c r="AI58" i="1"/>
  <c r="AF58" i="1"/>
  <c r="AB58" i="1"/>
  <c r="AC58" i="1" s="1"/>
  <c r="AD58" i="1" s="1"/>
  <c r="AO57" i="1"/>
  <c r="AM57" i="1"/>
  <c r="AK57" i="1"/>
  <c r="AL57" i="1" s="1"/>
  <c r="AI57" i="1"/>
  <c r="AF57" i="1"/>
  <c r="AD57" i="1"/>
  <c r="AB57" i="1"/>
  <c r="AO56" i="1"/>
  <c r="AM56" i="1"/>
  <c r="AK56" i="1"/>
  <c r="AL56" i="1" s="1"/>
  <c r="AI56" i="1"/>
  <c r="AF56" i="1"/>
  <c r="AD56" i="1"/>
  <c r="AB56" i="1"/>
  <c r="AO55" i="1"/>
  <c r="AM55" i="1"/>
  <c r="AK55" i="1"/>
  <c r="AL55" i="1" s="1"/>
  <c r="AI55" i="1"/>
  <c r="AF55" i="1"/>
  <c r="AB55" i="1"/>
  <c r="AC55" i="1" s="1"/>
  <c r="AD55" i="1" s="1"/>
  <c r="AO54" i="1"/>
  <c r="AM54" i="1"/>
  <c r="AK54" i="1"/>
  <c r="AL54" i="1" s="1"/>
  <c r="AI54" i="1"/>
  <c r="AF54" i="1"/>
  <c r="AB54" i="1"/>
  <c r="AC54" i="1" s="1"/>
  <c r="AD54" i="1" s="1"/>
  <c r="AO53" i="1"/>
  <c r="AM53" i="1"/>
  <c r="AK53" i="1"/>
  <c r="AL53" i="1" s="1"/>
  <c r="AI53" i="1"/>
  <c r="AF53" i="1"/>
  <c r="AB53" i="1"/>
  <c r="AC53" i="1" s="1"/>
  <c r="AD53" i="1" s="1"/>
  <c r="AO52" i="1"/>
  <c r="AM52" i="1"/>
  <c r="AK52" i="1"/>
  <c r="AL52" i="1" s="1"/>
  <c r="AI52" i="1"/>
  <c r="AF52" i="1"/>
  <c r="AB52" i="1"/>
  <c r="AC52" i="1" s="1"/>
  <c r="AD52" i="1" s="1"/>
  <c r="AO51" i="1"/>
  <c r="AM51" i="1"/>
  <c r="AK51" i="1"/>
  <c r="AL51" i="1" s="1"/>
  <c r="AI51" i="1"/>
  <c r="AF51" i="1"/>
  <c r="AB51" i="1"/>
  <c r="AC51" i="1" s="1"/>
  <c r="AD51" i="1" s="1"/>
  <c r="AO50" i="1"/>
  <c r="AM50" i="1"/>
  <c r="AK50" i="1"/>
  <c r="AL50" i="1" s="1"/>
  <c r="AI50" i="1"/>
  <c r="AF50" i="1"/>
  <c r="AB50" i="1"/>
  <c r="AC50" i="1" s="1"/>
  <c r="AD50" i="1" s="1"/>
  <c r="AO49" i="1"/>
  <c r="AM49" i="1"/>
  <c r="AK49" i="1"/>
  <c r="AL49" i="1" s="1"/>
  <c r="AI49" i="1"/>
  <c r="AF49" i="1"/>
  <c r="AB49" i="1"/>
  <c r="AC49" i="1" s="1"/>
  <c r="AD49" i="1" s="1"/>
  <c r="AO48" i="1"/>
  <c r="AM48" i="1"/>
  <c r="AK48" i="1"/>
  <c r="AL48" i="1" s="1"/>
  <c r="AI48" i="1"/>
  <c r="AF48" i="1"/>
  <c r="AB48" i="1"/>
  <c r="AC48" i="1" s="1"/>
  <c r="AD48" i="1" s="1"/>
  <c r="AO47" i="1"/>
  <c r="AM47" i="1"/>
  <c r="AK47" i="1"/>
  <c r="AL47" i="1" s="1"/>
  <c r="AI47" i="1"/>
  <c r="AF47" i="1"/>
  <c r="AB47" i="1"/>
  <c r="AC47" i="1" s="1"/>
  <c r="AD47" i="1" s="1"/>
  <c r="AO46" i="1"/>
  <c r="AM46" i="1"/>
  <c r="AK46" i="1"/>
  <c r="AL46" i="1" s="1"/>
  <c r="AI46" i="1"/>
  <c r="AF46" i="1"/>
  <c r="AB46" i="1"/>
  <c r="AC46" i="1" s="1"/>
  <c r="AD46" i="1" s="1"/>
  <c r="AO45" i="1"/>
  <c r="AM45" i="1"/>
  <c r="AK45" i="1"/>
  <c r="AL45" i="1" s="1"/>
  <c r="AI45" i="1"/>
  <c r="AF45" i="1"/>
  <c r="AB45" i="1"/>
  <c r="AC45" i="1" s="1"/>
  <c r="AD45" i="1" s="1"/>
  <c r="AO44" i="1"/>
  <c r="AM44" i="1"/>
  <c r="AK44" i="1"/>
  <c r="AL44" i="1" s="1"/>
  <c r="AI44" i="1"/>
  <c r="AF44" i="1"/>
  <c r="AB44" i="1"/>
  <c r="AC44" i="1" s="1"/>
  <c r="AD44" i="1" s="1"/>
  <c r="AO43" i="1"/>
  <c r="AM43" i="1"/>
  <c r="AK43" i="1"/>
  <c r="AL43" i="1" s="1"/>
  <c r="AI43" i="1"/>
  <c r="AF43" i="1"/>
  <c r="AB43" i="1"/>
  <c r="AC43" i="1" s="1"/>
  <c r="AD43" i="1" s="1"/>
  <c r="AO42" i="1"/>
  <c r="AM42" i="1"/>
  <c r="AK42" i="1"/>
  <c r="AL42" i="1" s="1"/>
  <c r="AI42" i="1"/>
  <c r="AF42" i="1"/>
  <c r="AB42" i="1"/>
  <c r="AC42" i="1" s="1"/>
  <c r="AD42" i="1" s="1"/>
  <c r="AO41" i="1"/>
  <c r="AM41" i="1"/>
  <c r="AK41" i="1"/>
  <c r="AL41" i="1" s="1"/>
  <c r="AI41" i="1"/>
  <c r="AF41" i="1"/>
  <c r="AB41" i="1"/>
  <c r="AC41" i="1" s="1"/>
  <c r="AD41" i="1" s="1"/>
  <c r="AO40" i="1"/>
  <c r="AM40" i="1"/>
  <c r="AK40" i="1"/>
  <c r="AL40" i="1" s="1"/>
  <c r="AI40" i="1"/>
  <c r="AF40" i="1"/>
  <c r="AB40" i="1"/>
  <c r="AC40" i="1" s="1"/>
  <c r="AD40" i="1" s="1"/>
  <c r="AO39" i="1"/>
  <c r="AM39" i="1"/>
  <c r="AK39" i="1"/>
  <c r="AL39" i="1" s="1"/>
  <c r="AI39" i="1"/>
  <c r="AF39" i="1"/>
  <c r="AB39" i="1"/>
  <c r="AC39" i="1" s="1"/>
  <c r="AD39" i="1" s="1"/>
  <c r="AO38" i="1"/>
  <c r="AM38" i="1"/>
  <c r="AK38" i="1"/>
  <c r="AL38" i="1" s="1"/>
  <c r="AI38" i="1"/>
  <c r="AF38" i="1"/>
  <c r="AB38" i="1"/>
  <c r="AC38" i="1" s="1"/>
  <c r="AD38" i="1" s="1"/>
  <c r="AO37" i="1"/>
  <c r="AM37" i="1"/>
  <c r="AK37" i="1"/>
  <c r="AL37" i="1" s="1"/>
  <c r="AI37" i="1"/>
  <c r="AE37" i="1"/>
  <c r="AF37" i="1" s="1"/>
  <c r="AB37" i="1"/>
  <c r="AC37" i="1" s="1"/>
  <c r="AD37" i="1" s="1"/>
  <c r="AO36" i="1"/>
  <c r="AM36" i="1"/>
  <c r="AK36" i="1"/>
  <c r="AL36" i="1" s="1"/>
  <c r="AI36" i="1"/>
  <c r="AE36" i="1"/>
  <c r="AF36" i="1" s="1"/>
  <c r="AB36" i="1"/>
  <c r="AC36" i="1" s="1"/>
  <c r="AD36" i="1" s="1"/>
  <c r="AO35" i="1"/>
  <c r="AM35" i="1"/>
  <c r="AK35" i="1"/>
  <c r="AL35" i="1" s="1"/>
  <c r="AI35" i="1"/>
  <c r="AE35" i="1"/>
  <c r="AF35" i="1" s="1"/>
  <c r="AB35" i="1"/>
  <c r="AC35" i="1" s="1"/>
  <c r="AD35" i="1" s="1"/>
  <c r="AO34" i="1"/>
  <c r="AM34" i="1"/>
  <c r="AK34" i="1"/>
  <c r="AL34" i="1" s="1"/>
  <c r="AI34" i="1"/>
  <c r="AE34" i="1"/>
  <c r="AF34" i="1" s="1"/>
  <c r="AB34" i="1"/>
  <c r="AC34" i="1" s="1"/>
  <c r="AD34" i="1" s="1"/>
  <c r="AO33" i="1"/>
  <c r="AM33" i="1"/>
  <c r="AK33" i="1"/>
  <c r="AL33" i="1" s="1"/>
  <c r="AI33" i="1"/>
  <c r="AE33" i="1"/>
  <c r="AF33" i="1" s="1"/>
  <c r="AB33" i="1"/>
  <c r="AC33" i="1" s="1"/>
  <c r="AD33" i="1" s="1"/>
  <c r="AO32" i="1"/>
  <c r="AM32" i="1"/>
  <c r="AK32" i="1"/>
  <c r="AL32" i="1" s="1"/>
  <c r="AI32" i="1"/>
  <c r="AE32" i="1"/>
  <c r="AF32" i="1" s="1"/>
  <c r="AB32" i="1"/>
  <c r="AC32" i="1" s="1"/>
  <c r="AD32" i="1" s="1"/>
  <c r="AO31" i="1"/>
  <c r="AM31" i="1"/>
  <c r="AK31" i="1"/>
  <c r="AL31" i="1" s="1"/>
  <c r="AI31" i="1"/>
  <c r="AE31" i="1"/>
  <c r="AF31" i="1" s="1"/>
  <c r="AB31" i="1"/>
  <c r="AC31" i="1" s="1"/>
  <c r="AD31" i="1" s="1"/>
  <c r="AO30" i="1"/>
  <c r="AM30" i="1"/>
  <c r="AK30" i="1"/>
  <c r="AL30" i="1" s="1"/>
  <c r="AI30" i="1"/>
  <c r="AE30" i="1"/>
  <c r="AF30" i="1" s="1"/>
  <c r="AB30" i="1"/>
  <c r="AC30" i="1" s="1"/>
  <c r="AD30" i="1" s="1"/>
  <c r="AO29" i="1"/>
  <c r="AM29" i="1"/>
  <c r="AK29" i="1"/>
  <c r="AL29" i="1" s="1"/>
  <c r="AI29" i="1"/>
  <c r="AE29" i="1"/>
  <c r="AF29" i="1" s="1"/>
  <c r="AB29" i="1"/>
  <c r="AC29" i="1" s="1"/>
  <c r="AD29" i="1" s="1"/>
  <c r="AO28" i="1"/>
  <c r="AM28" i="1"/>
  <c r="AK28" i="1"/>
  <c r="AL28" i="1" s="1"/>
  <c r="AI28" i="1"/>
  <c r="AE28" i="1"/>
  <c r="AF28" i="1" s="1"/>
  <c r="AB28" i="1"/>
  <c r="AC28" i="1" s="1"/>
  <c r="AD28" i="1" s="1"/>
  <c r="AO27" i="1"/>
  <c r="AM27" i="1"/>
  <c r="AK27" i="1"/>
  <c r="AL27" i="1" s="1"/>
  <c r="AI27" i="1"/>
  <c r="AE27" i="1"/>
  <c r="AF27" i="1" s="1"/>
  <c r="AB27" i="1"/>
  <c r="AC27" i="1" s="1"/>
  <c r="AD27" i="1" s="1"/>
  <c r="AO26" i="1"/>
  <c r="AM26" i="1"/>
  <c r="AK26" i="1"/>
  <c r="AL26" i="1" s="1"/>
  <c r="AI26" i="1"/>
  <c r="AE26" i="1"/>
  <c r="AF26" i="1" s="1"/>
  <c r="AB26" i="1"/>
  <c r="AC26" i="1" s="1"/>
  <c r="AD26" i="1" s="1"/>
  <c r="AO25" i="1"/>
  <c r="AM25" i="1"/>
  <c r="AK25" i="1"/>
  <c r="AL25" i="1" s="1"/>
  <c r="AI25" i="1"/>
  <c r="AE25" i="1"/>
  <c r="AF25" i="1" s="1"/>
  <c r="AB25" i="1"/>
  <c r="AC25" i="1" s="1"/>
  <c r="AD25" i="1" s="1"/>
  <c r="AO24" i="1"/>
  <c r="AM24" i="1"/>
  <c r="AK24" i="1"/>
  <c r="AL24" i="1" s="1"/>
  <c r="AI24" i="1"/>
  <c r="AE24" i="1"/>
  <c r="AF24" i="1" s="1"/>
  <c r="AB24" i="1"/>
  <c r="AC24" i="1" s="1"/>
  <c r="AD24" i="1" s="1"/>
  <c r="AO23" i="1"/>
  <c r="AM23" i="1"/>
  <c r="AK23" i="1"/>
  <c r="AL23" i="1" s="1"/>
  <c r="AI23" i="1"/>
  <c r="AF23" i="1"/>
  <c r="AB23" i="1"/>
  <c r="AC23" i="1" s="1"/>
  <c r="AD23" i="1" s="1"/>
  <c r="AO22" i="1"/>
  <c r="AM22" i="1"/>
  <c r="AK22" i="1"/>
  <c r="AL22" i="1" s="1"/>
  <c r="AI22" i="1"/>
  <c r="AF22" i="1"/>
  <c r="AB22" i="1"/>
  <c r="AC22" i="1" s="1"/>
  <c r="AD22" i="1" s="1"/>
  <c r="AO21" i="1"/>
  <c r="AM21" i="1"/>
  <c r="AK21" i="1"/>
  <c r="AL21" i="1" s="1"/>
  <c r="AI21" i="1"/>
  <c r="AF21" i="1"/>
  <c r="AB21" i="1"/>
  <c r="AC21" i="1" s="1"/>
  <c r="AD21" i="1" s="1"/>
  <c r="AO20" i="1"/>
  <c r="AM20" i="1"/>
  <c r="AK20" i="1"/>
  <c r="AL20" i="1" s="1"/>
  <c r="AI20" i="1"/>
  <c r="AF20" i="1"/>
  <c r="AB20" i="1"/>
  <c r="AC20" i="1" s="1"/>
  <c r="AD20" i="1" s="1"/>
  <c r="AO19" i="1"/>
  <c r="AM19" i="1"/>
  <c r="AK19" i="1"/>
  <c r="AL19" i="1" s="1"/>
  <c r="AI19" i="1"/>
  <c r="AF19" i="1"/>
  <c r="AB19" i="1"/>
  <c r="AC19" i="1" s="1"/>
  <c r="AD19" i="1" s="1"/>
  <c r="AO18" i="1"/>
  <c r="AM18" i="1"/>
  <c r="AK18" i="1"/>
  <c r="AL18" i="1" s="1"/>
  <c r="AI18" i="1"/>
  <c r="AF18" i="1"/>
  <c r="AB18" i="1"/>
  <c r="AC18" i="1" s="1"/>
  <c r="AD18" i="1" s="1"/>
  <c r="AO17" i="1"/>
  <c r="AM17" i="1"/>
  <c r="AK17" i="1"/>
  <c r="AL17" i="1" s="1"/>
  <c r="AI17" i="1"/>
  <c r="AF17" i="1"/>
  <c r="AB17" i="1"/>
  <c r="AC17" i="1" s="1"/>
  <c r="AD17" i="1" s="1"/>
  <c r="AO16" i="1"/>
  <c r="AM16" i="1"/>
  <c r="AK16" i="1"/>
  <c r="AL16" i="1" s="1"/>
  <c r="AI16" i="1"/>
  <c r="AE16" i="1"/>
  <c r="AF16" i="1" s="1"/>
  <c r="AB16" i="1"/>
  <c r="AC16" i="1" s="1"/>
  <c r="AD16" i="1" s="1"/>
  <c r="AO15" i="1"/>
  <c r="AM15" i="1"/>
  <c r="AK15" i="1"/>
  <c r="AL15" i="1" s="1"/>
  <c r="AI15" i="1"/>
  <c r="AE15" i="1"/>
  <c r="AF15" i="1" s="1"/>
  <c r="AB15" i="1"/>
  <c r="AC15" i="1" s="1"/>
  <c r="AD15" i="1" s="1"/>
  <c r="AO14" i="1"/>
  <c r="AM14" i="1"/>
  <c r="AK14" i="1"/>
  <c r="AL14" i="1" s="1"/>
  <c r="AI14" i="1"/>
  <c r="AF14" i="1"/>
  <c r="AB14" i="1"/>
  <c r="AC14" i="1" s="1"/>
  <c r="AD14" i="1" s="1"/>
  <c r="AO13" i="1"/>
  <c r="AM13" i="1"/>
  <c r="AK13" i="1"/>
  <c r="AL13" i="1" s="1"/>
  <c r="AI13" i="1"/>
  <c r="AF13" i="1"/>
  <c r="AB13" i="1"/>
  <c r="AC13" i="1" s="1"/>
  <c r="AD13" i="1" s="1"/>
  <c r="AO12" i="1"/>
  <c r="AM12" i="1"/>
  <c r="AK12" i="1"/>
  <c r="AL12" i="1" s="1"/>
  <c r="AI12" i="1"/>
  <c r="AF12" i="1"/>
  <c r="AB12" i="1"/>
  <c r="AC12" i="1" s="1"/>
  <c r="AD12" i="1" s="1"/>
  <c r="AO11" i="1"/>
  <c r="AM11" i="1"/>
  <c r="AK11" i="1"/>
  <c r="AL11" i="1" s="1"/>
  <c r="AI11" i="1"/>
  <c r="AF11" i="1"/>
  <c r="AB11" i="1"/>
  <c r="AC11" i="1" s="1"/>
  <c r="AD11" i="1" s="1"/>
  <c r="AO10" i="1"/>
  <c r="AM10" i="1"/>
  <c r="AK10" i="1"/>
  <c r="AL10" i="1" s="1"/>
  <c r="AI10" i="1"/>
  <c r="AE10" i="1"/>
  <c r="AF10" i="1" s="1"/>
  <c r="AB10" i="1"/>
  <c r="AC10" i="1" s="1"/>
  <c r="AD10" i="1" s="1"/>
  <c r="AO9" i="1"/>
  <c r="AM9" i="1"/>
  <c r="AK9" i="1"/>
  <c r="AL9" i="1" s="1"/>
  <c r="AI9" i="1"/>
  <c r="AF9" i="1"/>
  <c r="AB9" i="1"/>
  <c r="AC9" i="1" s="1"/>
  <c r="AD9" i="1" s="1"/>
  <c r="AO8" i="1"/>
  <c r="AM8" i="1"/>
  <c r="AK8" i="1"/>
  <c r="AL8" i="1" s="1"/>
  <c r="AI8" i="1"/>
  <c r="AE8" i="1"/>
  <c r="AF8" i="1" s="1"/>
  <c r="AB8" i="1"/>
  <c r="AC8" i="1" s="1"/>
  <c r="AD8" i="1" s="1"/>
  <c r="AO7" i="1"/>
  <c r="AM7" i="1"/>
  <c r="AK7" i="1"/>
  <c r="AL7" i="1" s="1"/>
  <c r="AI7" i="1"/>
  <c r="AE7" i="1"/>
  <c r="AF7" i="1" s="1"/>
  <c r="AB7" i="1"/>
  <c r="AC7" i="1" s="1"/>
  <c r="AD7" i="1" s="1"/>
  <c r="AG129" i="1" l="1"/>
  <c r="AR129" i="1" s="1"/>
  <c r="AG18" i="1"/>
  <c r="AR18" i="1" s="1"/>
  <c r="AG38" i="1"/>
  <c r="AR38" i="1" s="1"/>
  <c r="AG40" i="1"/>
  <c r="AR40" i="1" s="1"/>
  <c r="AG42" i="1"/>
  <c r="AR42" i="1" s="1"/>
  <c r="AG61" i="1"/>
  <c r="AR61" i="1" s="1"/>
  <c r="AG76" i="1"/>
  <c r="AR76" i="1" s="1"/>
  <c r="AG78" i="1"/>
  <c r="AR78" i="1" s="1"/>
  <c r="AG80" i="1"/>
  <c r="AR80" i="1" s="1"/>
  <c r="AG84" i="1"/>
  <c r="AR84" i="1" s="1"/>
  <c r="AG108" i="1"/>
  <c r="AR108" i="1" s="1"/>
  <c r="AG176" i="1"/>
  <c r="AR176" i="1" s="1"/>
  <c r="AG183" i="1"/>
  <c r="AR183" i="1" s="1"/>
  <c r="AG189" i="1"/>
  <c r="AR189" i="1" s="1"/>
  <c r="AG9" i="1"/>
  <c r="AR9" i="1" s="1"/>
  <c r="AG13" i="1"/>
  <c r="AR13" i="1" s="1"/>
  <c r="AG222" i="1"/>
  <c r="AR222" i="1" s="1"/>
  <c r="AG120" i="1"/>
  <c r="AR120" i="1" s="1"/>
  <c r="AG122" i="1"/>
  <c r="AR122" i="1" s="1"/>
  <c r="AG31" i="1"/>
  <c r="AR31" i="1" s="1"/>
  <c r="AG89" i="1"/>
  <c r="AR89" i="1" s="1"/>
  <c r="AG105" i="1"/>
  <c r="AR105" i="1" s="1"/>
  <c r="AG162" i="1"/>
  <c r="AR162" i="1" s="1"/>
  <c r="AG39" i="1"/>
  <c r="AR39" i="1" s="1"/>
  <c r="AG47" i="1"/>
  <c r="AR47" i="1" s="1"/>
  <c r="AG55" i="1"/>
  <c r="AR55" i="1" s="1"/>
  <c r="AG86" i="1"/>
  <c r="AR86" i="1" s="1"/>
  <c r="AG90" i="1"/>
  <c r="AR90" i="1" s="1"/>
  <c r="AG94" i="1"/>
  <c r="AR94" i="1" s="1"/>
  <c r="AG114" i="1"/>
  <c r="AR114" i="1" s="1"/>
  <c r="AG131" i="1"/>
  <c r="AR131" i="1" s="1"/>
  <c r="AG146" i="1"/>
  <c r="AR146" i="1" s="1"/>
  <c r="AG14" i="1"/>
  <c r="AR14" i="1" s="1"/>
  <c r="AG74" i="1"/>
  <c r="AR74" i="1" s="1"/>
  <c r="AG151" i="1"/>
  <c r="AR151" i="1" s="1"/>
  <c r="AG175" i="1"/>
  <c r="AR175" i="1" s="1"/>
  <c r="AG186" i="1"/>
  <c r="AR186" i="1" s="1"/>
  <c r="AG188" i="1"/>
  <c r="AR188" i="1" s="1"/>
  <c r="AG219" i="1"/>
  <c r="AR219" i="1" s="1"/>
  <c r="AG221" i="1"/>
  <c r="AR221" i="1" s="1"/>
  <c r="AG227" i="1"/>
  <c r="AR227" i="1" s="1"/>
  <c r="AG231" i="1"/>
  <c r="AR231" i="1" s="1"/>
  <c r="AG233" i="1"/>
  <c r="AR233" i="1" s="1"/>
  <c r="AG16" i="1"/>
  <c r="AR16" i="1" s="1"/>
  <c r="AG19" i="1"/>
  <c r="AR19" i="1" s="1"/>
  <c r="AG21" i="1"/>
  <c r="AR21" i="1" s="1"/>
  <c r="AG58" i="1"/>
  <c r="AR58" i="1" s="1"/>
  <c r="AG64" i="1"/>
  <c r="AR64" i="1" s="1"/>
  <c r="AU64" i="1" s="1"/>
  <c r="AG70" i="1"/>
  <c r="AR70" i="1" s="1"/>
  <c r="AG91" i="1"/>
  <c r="AR91" i="1" s="1"/>
  <c r="AG100" i="1"/>
  <c r="AR100" i="1" s="1"/>
  <c r="AG115" i="1"/>
  <c r="AR115" i="1" s="1"/>
  <c r="AG117" i="1"/>
  <c r="AR117" i="1" s="1"/>
  <c r="AG159" i="1"/>
  <c r="AR159" i="1" s="1"/>
  <c r="AT159" i="1" s="1"/>
  <c r="AG170" i="1"/>
  <c r="AR170" i="1" s="1"/>
  <c r="AG192" i="1"/>
  <c r="AR192" i="1" s="1"/>
  <c r="AG194" i="1"/>
  <c r="AR194" i="1" s="1"/>
  <c r="AG202" i="1"/>
  <c r="AR202" i="1" s="1"/>
  <c r="AG204" i="1"/>
  <c r="AR204" i="1" s="1"/>
  <c r="AU204" i="1" s="1"/>
  <c r="AG207" i="1"/>
  <c r="AR207" i="1" s="1"/>
  <c r="AG211" i="1"/>
  <c r="AR211" i="1" s="1"/>
  <c r="AG20" i="1"/>
  <c r="AR20" i="1" s="1"/>
  <c r="AG22" i="1"/>
  <c r="AR22" i="1" s="1"/>
  <c r="AG34" i="1"/>
  <c r="AR34" i="1" s="1"/>
  <c r="AG57" i="1"/>
  <c r="AR57" i="1" s="1"/>
  <c r="AG59" i="1"/>
  <c r="AR59" i="1" s="1"/>
  <c r="AG62" i="1"/>
  <c r="AR62" i="1" s="1"/>
  <c r="AG97" i="1"/>
  <c r="AR97" i="1" s="1"/>
  <c r="AG103" i="1"/>
  <c r="AR103" i="1" s="1"/>
  <c r="AG125" i="1"/>
  <c r="AR125" i="1" s="1"/>
  <c r="AG127" i="1"/>
  <c r="AR127" i="1" s="1"/>
  <c r="AG130" i="1"/>
  <c r="AR130" i="1" s="1"/>
  <c r="AG133" i="1"/>
  <c r="AR133" i="1" s="1"/>
  <c r="AG140" i="1"/>
  <c r="AR140" i="1" s="1"/>
  <c r="AG163" i="1"/>
  <c r="AR163" i="1" s="1"/>
  <c r="AG173" i="1"/>
  <c r="AR173" i="1" s="1"/>
  <c r="AG193" i="1"/>
  <c r="AR193" i="1" s="1"/>
  <c r="AG205" i="1"/>
  <c r="AR205" i="1" s="1"/>
  <c r="AG210" i="1"/>
  <c r="AR210" i="1" s="1"/>
  <c r="AG214" i="1"/>
  <c r="AR214" i="1" s="1"/>
  <c r="AG216" i="1"/>
  <c r="AR216" i="1" s="1"/>
  <c r="AG32" i="1"/>
  <c r="AR32" i="1" s="1"/>
  <c r="AG8" i="1"/>
  <c r="AR8" i="1" s="1"/>
  <c r="AU8" i="1" s="1"/>
  <c r="AG51" i="1"/>
  <c r="AR51" i="1" s="1"/>
  <c r="AG53" i="1"/>
  <c r="AR53" i="1" s="1"/>
  <c r="AG93" i="1"/>
  <c r="AR93" i="1" s="1"/>
  <c r="AG101" i="1"/>
  <c r="AR101" i="1" s="1"/>
  <c r="AG110" i="1"/>
  <c r="AR110" i="1" s="1"/>
  <c r="AG135" i="1"/>
  <c r="AR135" i="1" s="1"/>
  <c r="AG141" i="1"/>
  <c r="AR141" i="1" s="1"/>
  <c r="AG143" i="1"/>
  <c r="AR143" i="1" s="1"/>
  <c r="AG197" i="1"/>
  <c r="AR197" i="1" s="1"/>
  <c r="AG212" i="1"/>
  <c r="AR212" i="1" s="1"/>
  <c r="AG217" i="1"/>
  <c r="AR217" i="1" s="1"/>
  <c r="AG30" i="1"/>
  <c r="AR30" i="1" s="1"/>
  <c r="AG128" i="1"/>
  <c r="AR128" i="1" s="1"/>
  <c r="AG144" i="1"/>
  <c r="AR144" i="1" s="1"/>
  <c r="AG149" i="1"/>
  <c r="AR149" i="1" s="1"/>
  <c r="AG154" i="1"/>
  <c r="AR154" i="1" s="1"/>
  <c r="AG33" i="1"/>
  <c r="AR33" i="1" s="1"/>
  <c r="AG43" i="1"/>
  <c r="AR43" i="1" s="1"/>
  <c r="AG45" i="1"/>
  <c r="AR45" i="1" s="1"/>
  <c r="AG48" i="1"/>
  <c r="AR48" i="1" s="1"/>
  <c r="AG50" i="1"/>
  <c r="AR50" i="1" s="1"/>
  <c r="AG71" i="1"/>
  <c r="AR71" i="1" s="1"/>
  <c r="AG82" i="1"/>
  <c r="AR82" i="1" s="1"/>
  <c r="AG102" i="1"/>
  <c r="AR102" i="1" s="1"/>
  <c r="AG106" i="1"/>
  <c r="AR106" i="1" s="1"/>
  <c r="AG113" i="1"/>
  <c r="AR113" i="1" s="1"/>
  <c r="AG124" i="1"/>
  <c r="AR124" i="1" s="1"/>
  <c r="AG134" i="1"/>
  <c r="AR134" i="1" s="1"/>
  <c r="AG148" i="1"/>
  <c r="AR148" i="1" s="1"/>
  <c r="AG168" i="1"/>
  <c r="AR168" i="1" s="1"/>
  <c r="AG180" i="1"/>
  <c r="AR180" i="1" s="1"/>
  <c r="AG184" i="1"/>
  <c r="AR184" i="1" s="1"/>
  <c r="AG187" i="1"/>
  <c r="AR187" i="1" s="1"/>
  <c r="AG190" i="1"/>
  <c r="AR190" i="1" s="1"/>
  <c r="AG200" i="1"/>
  <c r="AR200" i="1" s="1"/>
  <c r="AG203" i="1"/>
  <c r="AR203" i="1" s="1"/>
  <c r="AG218" i="1"/>
  <c r="AR218" i="1" s="1"/>
  <c r="AG26" i="1"/>
  <c r="AR26" i="1" s="1"/>
  <c r="AG10" i="1"/>
  <c r="AR10" i="1" s="1"/>
  <c r="AU10" i="1" s="1"/>
  <c r="AG25" i="1"/>
  <c r="AR25" i="1" s="1"/>
  <c r="AG147" i="1"/>
  <c r="AR147" i="1" s="1"/>
  <c r="AG160" i="1"/>
  <c r="AR160" i="1" s="1"/>
  <c r="AG208" i="1"/>
  <c r="AR208" i="1" s="1"/>
  <c r="AG11" i="1"/>
  <c r="AR11" i="1" s="1"/>
  <c r="AG17" i="1"/>
  <c r="AR17" i="1" s="1"/>
  <c r="AG27" i="1"/>
  <c r="AR27" i="1" s="1"/>
  <c r="AG28" i="1"/>
  <c r="AR28" i="1" s="1"/>
  <c r="AG29" i="1"/>
  <c r="AR29" i="1" s="1"/>
  <c r="AG41" i="1"/>
  <c r="AR41" i="1" s="1"/>
  <c r="AG44" i="1"/>
  <c r="AR44" i="1" s="1"/>
  <c r="AG65" i="1"/>
  <c r="AR65" i="1" s="1"/>
  <c r="AG73" i="1"/>
  <c r="AR73" i="1" s="1"/>
  <c r="AU73" i="1" s="1"/>
  <c r="AG77" i="1"/>
  <c r="AR77" i="1" s="1"/>
  <c r="AG85" i="1"/>
  <c r="AR85" i="1" s="1"/>
  <c r="AG87" i="1"/>
  <c r="AR87" i="1" s="1"/>
  <c r="AG96" i="1"/>
  <c r="AR96" i="1" s="1"/>
  <c r="AG98" i="1"/>
  <c r="AR98" i="1" s="1"/>
  <c r="AG123" i="1"/>
  <c r="AR123" i="1" s="1"/>
  <c r="AG136" i="1"/>
  <c r="AR136" i="1" s="1"/>
  <c r="AG142" i="1"/>
  <c r="AR142" i="1" s="1"/>
  <c r="AG150" i="1"/>
  <c r="AR150" i="1" s="1"/>
  <c r="AG155" i="1"/>
  <c r="AR155" i="1" s="1"/>
  <c r="AG174" i="1"/>
  <c r="AR174" i="1" s="1"/>
  <c r="AG177" i="1"/>
  <c r="AR177" i="1" s="1"/>
  <c r="AG178" i="1"/>
  <c r="AR178" i="1" s="1"/>
  <c r="AG12" i="1"/>
  <c r="AR12" i="1" s="1"/>
  <c r="AG23" i="1"/>
  <c r="AR23" i="1" s="1"/>
  <c r="AG35" i="1"/>
  <c r="AR35" i="1" s="1"/>
  <c r="AG36" i="1"/>
  <c r="AR36" i="1" s="1"/>
  <c r="AG37" i="1"/>
  <c r="AR37" i="1" s="1"/>
  <c r="AG46" i="1"/>
  <c r="AR46" i="1" s="1"/>
  <c r="AG81" i="1"/>
  <c r="AR81" i="1" s="1"/>
  <c r="AG83" i="1"/>
  <c r="AR83" i="1" s="1"/>
  <c r="AG88" i="1"/>
  <c r="AR88" i="1" s="1"/>
  <c r="AG95" i="1"/>
  <c r="AR95" i="1" s="1"/>
  <c r="AG99" i="1"/>
  <c r="AR99" i="1" s="1"/>
  <c r="AG121" i="1"/>
  <c r="AR121" i="1" s="1"/>
  <c r="AG132" i="1"/>
  <c r="AR132" i="1" s="1"/>
  <c r="AG139" i="1"/>
  <c r="AR139" i="1" s="1"/>
  <c r="AG161" i="1"/>
  <c r="AR161" i="1" s="1"/>
  <c r="AG196" i="1"/>
  <c r="AR196" i="1" s="1"/>
  <c r="AG198" i="1"/>
  <c r="AR198" i="1" s="1"/>
  <c r="AG215" i="1"/>
  <c r="AR215" i="1" s="1"/>
  <c r="AG54" i="1"/>
  <c r="AR54" i="1" s="1"/>
  <c r="AG56" i="1"/>
  <c r="AR56" i="1" s="1"/>
  <c r="AG67" i="1"/>
  <c r="AR67" i="1" s="1"/>
  <c r="AG69" i="1"/>
  <c r="AR69" i="1" s="1"/>
  <c r="AG72" i="1"/>
  <c r="AR72" i="1" s="1"/>
  <c r="AG75" i="1"/>
  <c r="AR75" i="1" s="1"/>
  <c r="AG79" i="1"/>
  <c r="AR79" i="1" s="1"/>
  <c r="AG107" i="1"/>
  <c r="AR107" i="1" s="1"/>
  <c r="AG126" i="1"/>
  <c r="AR126" i="1" s="1"/>
  <c r="AG137" i="1"/>
  <c r="AR137" i="1" s="1"/>
  <c r="AG138" i="1"/>
  <c r="AR138" i="1" s="1"/>
  <c r="AG152" i="1"/>
  <c r="AR152" i="1" s="1"/>
  <c r="AG172" i="1"/>
  <c r="AR172" i="1" s="1"/>
  <c r="AG185" i="1"/>
  <c r="AR185" i="1" s="1"/>
  <c r="AG201" i="1"/>
  <c r="AR201" i="1" s="1"/>
  <c r="AG224" i="1"/>
  <c r="AR224" i="1" s="1"/>
  <c r="AG49" i="1"/>
  <c r="AR49" i="1" s="1"/>
  <c r="AG52" i="1"/>
  <c r="AR52" i="1" s="1"/>
  <c r="AG60" i="1"/>
  <c r="AR60" i="1" s="1"/>
  <c r="AG63" i="1"/>
  <c r="AR63" i="1" s="1"/>
  <c r="AG66" i="1"/>
  <c r="AR66" i="1" s="1"/>
  <c r="AG68" i="1"/>
  <c r="AR68" i="1" s="1"/>
  <c r="AG92" i="1"/>
  <c r="AR92" i="1" s="1"/>
  <c r="AU92" i="1" s="1"/>
  <c r="AG109" i="1"/>
  <c r="AR109" i="1" s="1"/>
  <c r="AG118" i="1"/>
  <c r="AR118" i="1" s="1"/>
  <c r="AG119" i="1"/>
  <c r="AR119" i="1" s="1"/>
  <c r="AG156" i="1"/>
  <c r="AR156" i="1" s="1"/>
  <c r="AG157" i="1"/>
  <c r="AR157" i="1" s="1"/>
  <c r="AG158" i="1"/>
  <c r="AR158" i="1" s="1"/>
  <c r="AG169" i="1"/>
  <c r="AR169" i="1" s="1"/>
  <c r="AG206" i="1"/>
  <c r="AR206" i="1" s="1"/>
  <c r="AG209" i="1"/>
  <c r="AR209" i="1" s="1"/>
  <c r="AG213" i="1"/>
  <c r="AR213" i="1" s="1"/>
  <c r="AG225" i="1"/>
  <c r="AR225" i="1" s="1"/>
  <c r="AG7" i="1"/>
  <c r="AR7" i="1" s="1"/>
  <c r="AG24" i="1"/>
  <c r="AR24" i="1" s="1"/>
  <c r="AG15" i="1"/>
  <c r="AR15" i="1" s="1"/>
  <c r="AG112" i="1"/>
  <c r="AR112" i="1" s="1"/>
  <c r="AG181" i="1"/>
  <c r="AR181" i="1" s="1"/>
  <c r="AG104" i="1"/>
  <c r="AR104" i="1" s="1"/>
  <c r="AG116" i="1"/>
  <c r="AR116" i="1" s="1"/>
  <c r="AG145" i="1"/>
  <c r="AR145" i="1" s="1"/>
  <c r="AG153" i="1"/>
  <c r="AR153" i="1" s="1"/>
  <c r="AG171" i="1"/>
  <c r="AR171" i="1" s="1"/>
  <c r="AG179" i="1"/>
  <c r="AR179" i="1" s="1"/>
  <c r="AG191" i="1"/>
  <c r="AR191" i="1" s="1"/>
  <c r="AG195" i="1"/>
  <c r="AR195" i="1" s="1"/>
  <c r="AU195" i="1" s="1"/>
  <c r="AG229" i="1"/>
  <c r="AR229" i="1" s="1"/>
  <c r="AG182" i="1"/>
  <c r="AR182" i="1" s="1"/>
  <c r="AG199" i="1"/>
  <c r="AR199" i="1" s="1"/>
  <c r="AG223" i="1"/>
  <c r="AR223" i="1" s="1"/>
  <c r="AT128" i="1" l="1"/>
  <c r="AU128" i="1" s="1"/>
  <c r="AS130" i="1"/>
  <c r="AT130" i="1" s="1"/>
  <c r="AU130" i="1" s="1"/>
  <c r="AS24" i="1"/>
  <c r="AU24" i="1" s="1"/>
  <c r="AT119" i="1"/>
  <c r="AU1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Golding, Lisa (L&amp;W, Lucas Heights)</author>
  </authors>
  <commentList>
    <comment ref="T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2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Golding, Lisa (L&amp;W, Lucas Heights)
</t>
        </r>
        <r>
          <rPr>
            <sz val="9"/>
            <color indexed="81"/>
            <rFont val="Tahoma"/>
            <family val="2"/>
          </rPr>
          <t>Reject this value because it is dissolved not total iron</t>
        </r>
      </text>
    </comment>
    <comment ref="AR2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Reject this value because it is dissolved iron not total</t>
        </r>
      </text>
    </comment>
    <comment ref="T3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"&lt;"</t>
        </r>
      </text>
    </comment>
    <comment ref="AR3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Golding, Lisa (L&amp;W, Lucas Heights):
</t>
        </r>
        <r>
          <rPr>
            <sz val="9"/>
            <color indexed="81"/>
            <rFont val="Tahoma"/>
            <family val="2"/>
          </rPr>
          <t>Rejected, this is a dissolved metal value</t>
        </r>
      </text>
    </comment>
    <comment ref="T6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"&lt;"</t>
        </r>
      </text>
    </comment>
    <comment ref="T8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8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9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&lt;10000 ug/L</t>
        </r>
      </text>
    </comment>
    <comment ref="T92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&gt;50000 ug/L</t>
        </r>
      </text>
    </comment>
    <comment ref="T11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 "&gt;"</t>
        </r>
      </text>
    </comment>
    <comment ref="Z115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Calculated from embryo rearing media</t>
        </r>
      </text>
    </comment>
    <comment ref="Z116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Calculated from embryo rearing media</t>
        </r>
      </text>
    </comment>
    <comment ref="Z118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Calculated from embryo rearing media</t>
        </r>
      </text>
    </comment>
    <comment ref="Y13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3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32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332 mg/L</t>
        </r>
      </text>
    </comment>
    <comment ref="Y133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366 mg/L</t>
        </r>
      </text>
    </comment>
    <comment ref="Y134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370 mg/L</t>
        </r>
      </text>
    </comment>
    <comment ref="Y135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350 mg/L</t>
        </r>
      </text>
    </comment>
    <comment ref="Y136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393 mg/L</t>
        </r>
      </text>
    </comment>
    <comment ref="Y137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407 mg/L</t>
        </r>
      </text>
    </comment>
    <comment ref="Y13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455 mg/L</t>
        </r>
      </text>
    </comment>
    <comment ref="Y139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490 mg/L</t>
        </r>
      </text>
    </comment>
    <comment ref="Y14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4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42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332 mg/L</t>
        </r>
      </text>
    </comment>
    <comment ref="Y143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366 mg/L</t>
        </r>
      </text>
    </comment>
    <comment ref="Y144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45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46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332 mg/L</t>
        </r>
      </text>
    </comment>
    <comment ref="Y14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366 mg/L</t>
        </r>
      </text>
    </comment>
    <comment ref="Y14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49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50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332 mg/L</t>
        </r>
      </text>
    </comment>
    <comment ref="Y15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366 mg/L</t>
        </r>
      </text>
    </comment>
    <comment ref="Y152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370 mg/L</t>
        </r>
      </text>
    </comment>
    <comment ref="Y154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55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354 mg/L</t>
        </r>
      </text>
    </comment>
    <comment ref="Y15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322 mg/L</t>
        </r>
      </text>
    </comment>
    <comment ref="Y157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366 mg/L</t>
        </r>
      </text>
    </comment>
    <comment ref="Y158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Addition of buffer gave measured DOC of 370 mg/L</t>
        </r>
      </text>
    </comment>
    <comment ref="T181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"&lt;"</t>
        </r>
      </text>
    </comment>
    <comment ref="T204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207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208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T209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  <comment ref="M211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M212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M213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M214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Changed EC50 to LC50 as mortality was the endpoint</t>
        </r>
      </text>
    </comment>
    <comment ref="T216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Golding, Lisa (L&amp;W, Lucas Heights):</t>
        </r>
        <r>
          <rPr>
            <sz val="9"/>
            <color indexed="81"/>
            <rFont val="Tahoma"/>
            <family val="2"/>
          </rPr>
          <t xml:space="preserve">
removed "&gt;"</t>
        </r>
      </text>
    </comment>
  </commentList>
</comments>
</file>

<file path=xl/sharedStrings.xml><?xml version="1.0" encoding="utf-8"?>
<sst xmlns="http://schemas.openxmlformats.org/spreadsheetml/2006/main" count="5003" uniqueCount="782">
  <si>
    <t>Chemical:</t>
  </si>
  <si>
    <t>DATA ID</t>
  </si>
  <si>
    <t>ORGANISM CHARACTERISTICS</t>
  </si>
  <si>
    <t>TEST CRITERIA</t>
  </si>
  <si>
    <t>CONCENTRATION</t>
  </si>
  <si>
    <t>FACTORS AFFECTING TOXICITY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</si>
  <si>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tables far right</t>
    </r>
    <r>
      <rPr>
        <b/>
        <sz val="11"/>
        <color theme="0"/>
        <rFont val="Calibri"/>
        <family val="2"/>
        <scheme val="minor"/>
      </rPr>
      <t>)</t>
    </r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</si>
  <si>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</si>
  <si>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DERIVE ONE VALUE FOR EACH SPECIES</t>
  </si>
  <si>
    <t>QUALITY CHECK</t>
  </si>
  <si>
    <t>1. Toxicity Value</t>
  </si>
  <si>
    <t>2. Acute/Chronic</t>
  </si>
  <si>
    <t>3. Endpoint Measurement</t>
  </si>
  <si>
    <t>4. Duration</t>
  </si>
  <si>
    <t>Record ID</t>
  </si>
  <si>
    <t>Data Source ID</t>
  </si>
  <si>
    <t xml:space="preserve">Media Type </t>
  </si>
  <si>
    <t>Species Scientific Name</t>
  </si>
  <si>
    <t>Phylum</t>
  </si>
  <si>
    <t>Type of Organism (fish/amphibians/macroinvertebrates/microinvertebrates/macrophytes/macroalgae/microalgae)</t>
  </si>
  <si>
    <t>Hetero/ Phototroph</t>
  </si>
  <si>
    <t>Life Stage</t>
  </si>
  <si>
    <t>Endpoint</t>
  </si>
  <si>
    <t>Endpoint Measurement</t>
  </si>
  <si>
    <t>Toxicity Value</t>
  </si>
  <si>
    <t xml:space="preserve">Exposure Duration  </t>
  </si>
  <si>
    <t>Exposure Duration Units</t>
  </si>
  <si>
    <t>Acute/ Chronic</t>
  </si>
  <si>
    <t>Concentration      (M)</t>
  </si>
  <si>
    <t>Molecular Weight</t>
  </si>
  <si>
    <t>Concentration (ug/L)</t>
  </si>
  <si>
    <t>Nominal/measured</t>
  </si>
  <si>
    <t>Temperature</t>
  </si>
  <si>
    <t>Test Media</t>
  </si>
  <si>
    <t>pH</t>
  </si>
  <si>
    <t>DOC (mg/L)</t>
  </si>
  <si>
    <t>Water Hardness (mg/L)</t>
  </si>
  <si>
    <t>Toxicity Value (repeat from Column M)</t>
  </si>
  <si>
    <t>Toxicity Value Conversion factor</t>
  </si>
  <si>
    <t>Chronic NEC, EC/IC/LC10, BEC10, EC/IC/LC x&gt;10 and &lt;= 20, NOEC, Concentration (ug/L)</t>
  </si>
  <si>
    <t>Acute/Chronic (repeat from Column P)</t>
  </si>
  <si>
    <t>ACR Conversion Factor</t>
  </si>
  <si>
    <r>
      <t>Toxicity Value</t>
    </r>
    <r>
      <rPr>
        <sz val="10"/>
        <rFont val="Calibri"/>
        <family val="2"/>
      </rPr>
      <t xml:space="preserve"> (repeat from Column M)</t>
    </r>
  </si>
  <si>
    <t>Preferential selection (Chronic NEC, EC/IC/LC10, BEC10, EC/IC/LC x&gt;10 and &lt;= 20, NOEC= y)</t>
  </si>
  <si>
    <r>
      <t xml:space="preserve">Acute/Chronic </t>
    </r>
    <r>
      <rPr>
        <sz val="10"/>
        <rFont val="Calibri"/>
        <family val="2"/>
      </rPr>
      <t>(repeat from Column P)</t>
    </r>
  </si>
  <si>
    <t>Preferential selection (Chronic = y)</t>
  </si>
  <si>
    <r>
      <t xml:space="preserve">Endpoint Measurement </t>
    </r>
    <r>
      <rPr>
        <sz val="10"/>
        <color rgb="FF000000"/>
        <rFont val="Calibri"/>
        <family val="2"/>
      </rPr>
      <t>(repeat from Column L)</t>
    </r>
  </si>
  <si>
    <t>Group the same Endpoint</t>
  </si>
  <si>
    <r>
      <t xml:space="preserve">DURATION (d, h, min, weeks, or months) </t>
    </r>
    <r>
      <rPr>
        <sz val="10"/>
        <color rgb="FF000000"/>
        <rFont val="Calibri"/>
        <family val="2"/>
      </rPr>
      <t>(repeat from Column N)</t>
    </r>
  </si>
  <si>
    <t>Group same duration for each Endpoint</t>
  </si>
  <si>
    <t>Chronic NEC, EC/IC/LC10, BEC10, EC/IC/LC x&gt;10 and &lt;= 20, NOEC Concentration (ug/L)</t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</si>
  <si>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AH) </t>
    </r>
    <r>
      <rPr>
        <b/>
        <sz val="10"/>
        <color rgb="FF000000"/>
        <rFont val="Calibri"/>
        <family val="2"/>
      </rPr>
      <t>(ug/L)</t>
    </r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</si>
  <si>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AF) </t>
    </r>
    <r>
      <rPr>
        <b/>
        <sz val="10"/>
        <color rgb="FF000000"/>
        <rFont val="Calibri"/>
        <family val="2"/>
      </rPr>
      <t>(ug/L)</t>
    </r>
  </si>
  <si>
    <t>3. LOWEST VALUE FOR SPECIES. (ug/L)</t>
  </si>
  <si>
    <t>Selector</t>
  </si>
  <si>
    <t>TABLE OF CONVERSION FACTORS (Warne et al 2014)</t>
  </si>
  <si>
    <t>217-2</t>
  </si>
  <si>
    <t>Lake Superior carbon filtered water</t>
  </si>
  <si>
    <t>Acroneuria lycorias</t>
  </si>
  <si>
    <t>Arthropoda</t>
  </si>
  <si>
    <t>macroinvertebrate</t>
  </si>
  <si>
    <t>Heterotroph</t>
  </si>
  <si>
    <t>larvae</t>
  </si>
  <si>
    <t>Mortality</t>
  </si>
  <si>
    <t>LC50</t>
  </si>
  <si>
    <t>d</t>
  </si>
  <si>
    <t>Chronic</t>
  </si>
  <si>
    <t>N/A</t>
  </si>
  <si>
    <t>16000 ug/L (total)</t>
  </si>
  <si>
    <t>18°C</t>
  </si>
  <si>
    <t>Y</t>
  </si>
  <si>
    <t>a</t>
  </si>
  <si>
    <t>a-i</t>
  </si>
  <si>
    <t>Toxicity Value Conversion</t>
  </si>
  <si>
    <t>Start</t>
  </si>
  <si>
    <t>Conversion Factor</t>
  </si>
  <si>
    <t>End</t>
  </si>
  <si>
    <t>154-1</t>
  </si>
  <si>
    <t>154</t>
  </si>
  <si>
    <t>Basal medium</t>
  </si>
  <si>
    <t>Alatospora acuminata</t>
  </si>
  <si>
    <t>Ascomycota</t>
  </si>
  <si>
    <t>Fungi</t>
  </si>
  <si>
    <t>Not reported</t>
  </si>
  <si>
    <t>Growth (dry weight)</t>
  </si>
  <si>
    <t>NOEC</t>
  </si>
  <si>
    <t>&gt;6900 (nom)</t>
  </si>
  <si>
    <t>15°C</t>
  </si>
  <si>
    <t>Use this value. Chronic NOEC</t>
  </si>
  <si>
    <t>203-2</t>
  </si>
  <si>
    <t>203</t>
  </si>
  <si>
    <t>Reconstituted softwater</t>
  </si>
  <si>
    <t>Arrenurus manubriator</t>
  </si>
  <si>
    <t>Mite</t>
  </si>
  <si>
    <t>Adult male</t>
  </si>
  <si>
    <t>h</t>
  </si>
  <si>
    <t xml:space="preserve">Acute </t>
  </si>
  <si>
    <t>800 000 µg/L (nominal -measured in stock)</t>
  </si>
  <si>
    <t>22 °C</t>
  </si>
  <si>
    <t>Acute</t>
  </si>
  <si>
    <t>N</t>
  </si>
  <si>
    <t/>
  </si>
  <si>
    <t>EC10</t>
  </si>
  <si>
    <t>NOEC/EC10</t>
  </si>
  <si>
    <t>154-3</t>
  </si>
  <si>
    <t>Articulospora tetracladia</t>
  </si>
  <si>
    <t>NEC</t>
  </si>
  <si>
    <t>191-1</t>
  </si>
  <si>
    <t>Freshwater</t>
  </si>
  <si>
    <t>Asellus aquaticus</t>
  </si>
  <si>
    <t>6-10 mm males</t>
  </si>
  <si>
    <t>299800 (soluble Fe II)</t>
  </si>
  <si>
    <t>191-2</t>
  </si>
  <si>
    <t>430500 (soluble Fe II)</t>
  </si>
  <si>
    <t>a-ii</t>
  </si>
  <si>
    <t>LOEC</t>
  </si>
  <si>
    <t>204-2</t>
  </si>
  <si>
    <t>EPA media</t>
  </si>
  <si>
    <t>Asplanchna brightwellii</t>
  </si>
  <si>
    <t>Rotifer</t>
  </si>
  <si>
    <t>&lt;24 h old</t>
  </si>
  <si>
    <t>358 µg/L (nominal)</t>
  </si>
  <si>
    <t>25°C</t>
  </si>
  <si>
    <t>b</t>
  </si>
  <si>
    <t>b-i</t>
  </si>
  <si>
    <t>EC50</t>
  </si>
  <si>
    <t>204-1</t>
  </si>
  <si>
    <t>500 µg/L (nominal)</t>
  </si>
  <si>
    <t>158-2</t>
  </si>
  <si>
    <t>Pond water</t>
  </si>
  <si>
    <t>Austropotamobius pallipes</t>
  </si>
  <si>
    <t>19-32 mm body length, stage C4 of intermoult</t>
  </si>
  <si>
    <t>Immobility</t>
  </si>
  <si>
    <t>13900 (total?)</t>
  </si>
  <si>
    <t>16°C</t>
  </si>
  <si>
    <t>158-3</t>
  </si>
  <si>
    <t>13200 (total?)</t>
  </si>
  <si>
    <t>158-1</t>
  </si>
  <si>
    <t>18500 (total?)</t>
  </si>
  <si>
    <t>175-1</t>
  </si>
  <si>
    <t>Brachionus calyciflorus</t>
  </si>
  <si>
    <t>Rotifera</t>
  </si>
  <si>
    <t>Microinvertebrate</t>
  </si>
  <si>
    <t>&lt;20 hours old</t>
  </si>
  <si>
    <t>230000 (nominal)</t>
  </si>
  <si>
    <t>80-100</t>
  </si>
  <si>
    <t>204-4</t>
  </si>
  <si>
    <t>232 µg/L (nominal)</t>
  </si>
  <si>
    <t>204-3</t>
  </si>
  <si>
    <t>100 µg/L (nominal)</t>
  </si>
  <si>
    <t>192-3</t>
  </si>
  <si>
    <t>Caridina nilotica</t>
  </si>
  <si>
    <t>22 mm</t>
  </si>
  <si>
    <t>8450 (nominal)</t>
  </si>
  <si>
    <t>22-28</t>
  </si>
  <si>
    <t>6.9-7.5</t>
  </si>
  <si>
    <t>EC10 Acute to Chronic Ratio (ACR)</t>
  </si>
  <si>
    <t>Start (acute)</t>
  </si>
  <si>
    <t>Conversion</t>
  </si>
  <si>
    <t>End (chronic)</t>
  </si>
  <si>
    <t>172-1</t>
  </si>
  <si>
    <t>Ceriodaphnia dubia</t>
  </si>
  <si>
    <t>neonate</t>
  </si>
  <si>
    <t>36690 (nominal)</t>
  </si>
  <si>
    <t>N.R.</t>
  </si>
  <si>
    <t>7.0-7.3</t>
  </si>
  <si>
    <t>172-2</t>
  </si>
  <si>
    <t>30060 (nominal)</t>
  </si>
  <si>
    <t>163-2</t>
  </si>
  <si>
    <t>Reproduction</t>
  </si>
  <si>
    <t>570 (total)</t>
  </si>
  <si>
    <t>Use this value. Geometric mean of Chronic EC10 Reproduction</t>
  </si>
  <si>
    <t>163-3</t>
  </si>
  <si>
    <t>1133 (total)</t>
  </si>
  <si>
    <t>163-4</t>
  </si>
  <si>
    <t>123 (dissolved)</t>
  </si>
  <si>
    <t>Reject this value because it is dissolved iron not total iron</t>
  </si>
  <si>
    <t>163-8</t>
  </si>
  <si>
    <t>1186 (total)</t>
  </si>
  <si>
    <t>163-10</t>
  </si>
  <si>
    <t>6035 (total)</t>
  </si>
  <si>
    <t>163-12</t>
  </si>
  <si>
    <t>919 (total)</t>
  </si>
  <si>
    <t>163-14</t>
  </si>
  <si>
    <t>1776 (total)</t>
  </si>
  <si>
    <t>163-1</t>
  </si>
  <si>
    <t>2012 (total)</t>
  </si>
  <si>
    <t>163-5</t>
  </si>
  <si>
    <t>6344 (total)</t>
  </si>
  <si>
    <t>163-6</t>
  </si>
  <si>
    <t>&lt;281 (dissolved)</t>
  </si>
  <si>
    <t>163-7</t>
  </si>
  <si>
    <t>2283 (total)</t>
  </si>
  <si>
    <t>163-9</t>
  </si>
  <si>
    <t>7486 (total)</t>
  </si>
  <si>
    <t>163-11</t>
  </si>
  <si>
    <t>2256 (total)</t>
  </si>
  <si>
    <t>163-13</t>
  </si>
  <si>
    <t>3921 (total)</t>
  </si>
  <si>
    <t>181-4</t>
  </si>
  <si>
    <t>Cherax destructor</t>
  </si>
  <si>
    <t>juvenile</t>
  </si>
  <si>
    <t>177000 (nominal)</t>
  </si>
  <si>
    <t>21°C</t>
  </si>
  <si>
    <t>7 ± 1</t>
  </si>
  <si>
    <t>a-vi</t>
  </si>
  <si>
    <t>181-3</t>
  </si>
  <si>
    <t>117000 (nominal)</t>
  </si>
  <si>
    <t>a-iii</t>
  </si>
  <si>
    <t>181-2</t>
  </si>
  <si>
    <t>71000 (nominal)</t>
  </si>
  <si>
    <t>181-1</t>
  </si>
  <si>
    <t>51000 (nominal)</t>
  </si>
  <si>
    <t>209-1</t>
  </si>
  <si>
    <t>Dechlorinated tap water</t>
  </si>
  <si>
    <t>Chironomus javanus</t>
  </si>
  <si>
    <t>Insect</t>
  </si>
  <si>
    <t>Fourth Instar Larvae</t>
  </si>
  <si>
    <t>3230 µg/L (total)</t>
  </si>
  <si>
    <t>28 - 30 oC</t>
  </si>
  <si>
    <t>209-2</t>
  </si>
  <si>
    <t>1650 µg/L (total)</t>
  </si>
  <si>
    <t>209-3</t>
  </si>
  <si>
    <t>830 µg/L (total)</t>
  </si>
  <si>
    <t>209-4</t>
  </si>
  <si>
    <t>620 µg/L (total)</t>
  </si>
  <si>
    <t>199-1</t>
  </si>
  <si>
    <t>Chironomus riparius</t>
  </si>
  <si>
    <t>Growth (length)</t>
  </si>
  <si>
    <t>1000 (total)</t>
  </si>
  <si>
    <t>20°C</t>
  </si>
  <si>
    <t>203-1</t>
  </si>
  <si>
    <t>Third Instar Larvae</t>
  </si>
  <si>
    <t>200 000 µg/L (nominal - measured in stock)</t>
  </si>
  <si>
    <t>183-1</t>
  </si>
  <si>
    <t>Cypris subglobosa</t>
  </si>
  <si>
    <t>222700 (nominal)</t>
  </si>
  <si>
    <t>183-2</t>
  </si>
  <si>
    <t>115200 (nominal)</t>
  </si>
  <si>
    <t>164-4</t>
  </si>
  <si>
    <t>Unfiltered Lake Superior water</t>
  </si>
  <si>
    <t>Daphnia magna</t>
  </si>
  <si>
    <t>5900 (total)</t>
  </si>
  <si>
    <t>189-1</t>
  </si>
  <si>
    <t>OECD standard reference water</t>
  </si>
  <si>
    <t>5249 (nominal)</t>
  </si>
  <si>
    <t>213-1</t>
  </si>
  <si>
    <t>ISO 6341 synthetic water</t>
  </si>
  <si>
    <t>16000 µg/L (nominal)</t>
  </si>
  <si>
    <t>Not Reported</t>
  </si>
  <si>
    <t>193-1</t>
  </si>
  <si>
    <t>17 (nominal)</t>
  </si>
  <si>
    <t>193-2</t>
  </si>
  <si>
    <t>19 (nominal)</t>
  </si>
  <si>
    <t>193-3</t>
  </si>
  <si>
    <t>170-1</t>
  </si>
  <si>
    <t>EC84</t>
  </si>
  <si>
    <t>8800 (nominal)</t>
  </si>
  <si>
    <t>7.2-7.6</t>
  </si>
  <si>
    <t>170-2</t>
  </si>
  <si>
    <t>8.0-8.2</t>
  </si>
  <si>
    <t>164-1</t>
  </si>
  <si>
    <t>9600 (total)</t>
  </si>
  <si>
    <t>c</t>
  </si>
  <si>
    <t>c-i</t>
  </si>
  <si>
    <t>152-1</t>
  </si>
  <si>
    <t>Lake Erie water</t>
  </si>
  <si>
    <t>Threshold conc</t>
  </si>
  <si>
    <t>44759 (nom)</t>
  </si>
  <si>
    <t>d-i</t>
  </si>
  <si>
    <t>152-2</t>
  </si>
  <si>
    <t>&lt; 55880 (nom)</t>
  </si>
  <si>
    <t>184-1</t>
  </si>
  <si>
    <t>Well water</t>
  </si>
  <si>
    <t>24500 (nominal)</t>
  </si>
  <si>
    <t>13°C</t>
  </si>
  <si>
    <t>c-ii</t>
  </si>
  <si>
    <t>184-2</t>
  </si>
  <si>
    <t>7200 (nominal)</t>
  </si>
  <si>
    <t>197-1</t>
  </si>
  <si>
    <t>10220 (nominal)</t>
  </si>
  <si>
    <t>c-iii</t>
  </si>
  <si>
    <t>164-2</t>
  </si>
  <si>
    <t>EC16</t>
  </si>
  <si>
    <t>4380 (total)</t>
  </si>
  <si>
    <t>Use this value. Chronic EC16 Reproduction</t>
  </si>
  <si>
    <t>164-3</t>
  </si>
  <si>
    <t>5200 (total)</t>
  </si>
  <si>
    <t>166-1</t>
  </si>
  <si>
    <t>128000 (nominal)</t>
  </si>
  <si>
    <t>Reject this value as there is a chronic EC16 that takes priority</t>
  </si>
  <si>
    <t>166-2</t>
  </si>
  <si>
    <t>188-1</t>
  </si>
  <si>
    <t>Daphnia pulex</t>
  </si>
  <si>
    <t>36858 (nominal)</t>
  </si>
  <si>
    <t>202-5</t>
  </si>
  <si>
    <t>First Instar stage</t>
  </si>
  <si>
    <t>12930 (total)</t>
  </si>
  <si>
    <t>6.1 ± 1.4</t>
  </si>
  <si>
    <t>202-7</t>
  </si>
  <si>
    <t>10620 (total)</t>
  </si>
  <si>
    <t>6.4 ± 1.4</t>
  </si>
  <si>
    <t>202-8</t>
  </si>
  <si>
    <t>15810 (total, 3-d aged sol)</t>
  </si>
  <si>
    <t>5.9 ± 1.7</t>
  </si>
  <si>
    <t>202-9</t>
  </si>
  <si>
    <t>17350 (total, 6-d aged sol)</t>
  </si>
  <si>
    <t>6.1 ± 1.8</t>
  </si>
  <si>
    <t>202-6</t>
  </si>
  <si>
    <t>700 (total)</t>
  </si>
  <si>
    <t>7.6 ± 0.2</t>
  </si>
  <si>
    <t>Use this value. Chronic NOEC reproduction</t>
  </si>
  <si>
    <t>195-2</t>
  </si>
  <si>
    <t>Diaptomus forbesi</t>
  </si>
  <si>
    <t>LC5</t>
  </si>
  <si>
    <t>0.00000075 (nominal, checked)</t>
  </si>
  <si>
    <t>24-26</t>
  </si>
  <si>
    <t>195-1</t>
  </si>
  <si>
    <t>86500 (n ominal)</t>
  </si>
  <si>
    <t>208-1</t>
  </si>
  <si>
    <t>Duttaphrynus melanostictus</t>
  </si>
  <si>
    <t>Chordata</t>
  </si>
  <si>
    <t>Amphibian</t>
  </si>
  <si>
    <t>tadpoles</t>
  </si>
  <si>
    <t>1100 µg/L (total)</t>
  </si>
  <si>
    <t>208-2</t>
  </si>
  <si>
    <t>600 µg/L (total)</t>
  </si>
  <si>
    <t>208-3</t>
  </si>
  <si>
    <t>500 µg/L (total)</t>
  </si>
  <si>
    <t>208-4</t>
  </si>
  <si>
    <t>400 µg/L (total)</t>
  </si>
  <si>
    <t>217-1</t>
  </si>
  <si>
    <t>Lake Superior tap water</t>
  </si>
  <si>
    <t>Ephemerella subvaria</t>
  </si>
  <si>
    <t>Mayfly</t>
  </si>
  <si>
    <t>320 µg/L (total initial)</t>
  </si>
  <si>
    <t>7.25 - 8.2</t>
  </si>
  <si>
    <t>44-48</t>
  </si>
  <si>
    <t>218-6</t>
  </si>
  <si>
    <t>Gammarus minus</t>
  </si>
  <si>
    <t>Adult</t>
  </si>
  <si>
    <t>NR</t>
  </si>
  <si>
    <t>weeks</t>
  </si>
  <si>
    <t>7.1 - 7.6</t>
  </si>
  <si>
    <t>112-256</t>
  </si>
  <si>
    <t>192-1</t>
  </si>
  <si>
    <t>Gambusia affinis</t>
  </si>
  <si>
    <t>Fish</t>
  </si>
  <si>
    <t>20000 (nominal)</t>
  </si>
  <si>
    <t>192-2</t>
  </si>
  <si>
    <t>34000 (nominal)</t>
  </si>
  <si>
    <t>157-1</t>
  </si>
  <si>
    <t>Hyalella azteca</t>
  </si>
  <si>
    <t>1-11 d old</t>
  </si>
  <si>
    <t>&gt;15 (diss), &gt;1000 (total)</t>
  </si>
  <si>
    <t>157-2</t>
  </si>
  <si>
    <t>&gt;3150 (total)</t>
  </si>
  <si>
    <t>217-3</t>
  </si>
  <si>
    <t>Hydropsyche betteni</t>
  </si>
  <si>
    <t>7.25 - 8.1</t>
  </si>
  <si>
    <t>215-2</t>
  </si>
  <si>
    <t>Lecane quadridentata</t>
  </si>
  <si>
    <t>539 µg/L (total)</t>
  </si>
  <si>
    <t>215-1</t>
  </si>
  <si>
    <t>10 µg/L (total)</t>
  </si>
  <si>
    <t>150-1</t>
  </si>
  <si>
    <t>OECD SIS Lemna growth media</t>
  </si>
  <si>
    <t>Lemna disperma</t>
  </si>
  <si>
    <t>Charophyta</t>
  </si>
  <si>
    <t>Macrophyte</t>
  </si>
  <si>
    <t>phototroph</t>
  </si>
  <si>
    <t>frond</t>
  </si>
  <si>
    <t>growth</t>
  </si>
  <si>
    <t>100521 (nominal)</t>
  </si>
  <si>
    <t>24°C</t>
  </si>
  <si>
    <t>202-1</t>
  </si>
  <si>
    <t>Lepomis macrochirus</t>
  </si>
  <si>
    <t>20260 (total)</t>
  </si>
  <si>
    <t>22°C</t>
  </si>
  <si>
    <t>6.3 ± 1.5</t>
  </si>
  <si>
    <t>173-3</t>
  </si>
  <si>
    <t>Leptophlebia marginata</t>
  </si>
  <si>
    <t>&lt;10000 (total)</t>
  </si>
  <si>
    <t>11°C</t>
  </si>
  <si>
    <t>173-4</t>
  </si>
  <si>
    <t>&gt;50000 (total)</t>
  </si>
  <si>
    <t>Use this value. Chronic NOEC immobility</t>
  </si>
  <si>
    <t>174-4</t>
  </si>
  <si>
    <t>nymph</t>
  </si>
  <si>
    <t>escape behaviour</t>
  </si>
  <si>
    <t>70000 (nominal)</t>
  </si>
  <si>
    <t>10°C</t>
  </si>
  <si>
    <t>6.1-6.7</t>
  </si>
  <si>
    <t>174-8</t>
  </si>
  <si>
    <t>40200 (nominal)</t>
  </si>
  <si>
    <t>4.4-4.6</t>
  </si>
  <si>
    <t>177-1</t>
  </si>
  <si>
    <t>19840 (total)</t>
  </si>
  <si>
    <t>174-3</t>
  </si>
  <si>
    <t>174-7</t>
  </si>
  <si>
    <t>63900 (nominal)</t>
  </si>
  <si>
    <t>174-2</t>
  </si>
  <si>
    <t>106300 (nominal)</t>
  </si>
  <si>
    <t>174-6</t>
  </si>
  <si>
    <t>65300 (nominal)</t>
  </si>
  <si>
    <t>174-1</t>
  </si>
  <si>
    <t>174-5</t>
  </si>
  <si>
    <t>89500 (nominal)</t>
  </si>
  <si>
    <t>202-3</t>
  </si>
  <si>
    <t>Lirceus fontinalis</t>
  </si>
  <si>
    <t>80480 (total)</t>
  </si>
  <si>
    <t>4.9 ± 2.0</t>
  </si>
  <si>
    <t>211-1</t>
  </si>
  <si>
    <t>Melanoides tuberculata</t>
  </si>
  <si>
    <t>Mollusca</t>
  </si>
  <si>
    <t>Snail</t>
  </si>
  <si>
    <t>42120 µg/L (total)</t>
  </si>
  <si>
    <t>211-2</t>
  </si>
  <si>
    <t>21780 µg/L (total)</t>
  </si>
  <si>
    <t>211-3</t>
  </si>
  <si>
    <t>13290 µg/L (total)</t>
  </si>
  <si>
    <t>211-4</t>
  </si>
  <si>
    <t>8490 µg/L (total)</t>
  </si>
  <si>
    <t>206-1</t>
  </si>
  <si>
    <t>Nais elinguis</t>
  </si>
  <si>
    <t>Annelida</t>
  </si>
  <si>
    <t>Annelid</t>
  </si>
  <si>
    <t>337 (µg/L) (total)</t>
  </si>
  <si>
    <t>206-2</t>
  </si>
  <si>
    <t>239 (µg/L) (total)</t>
  </si>
  <si>
    <t>206-3</t>
  </si>
  <si>
    <t>176 (µg/L) (total)</t>
  </si>
  <si>
    <t>206-4</t>
  </si>
  <si>
    <t>123 (µg/L) (total)</t>
  </si>
  <si>
    <t>222-1</t>
  </si>
  <si>
    <t>Oncorhynchus kisutch</t>
  </si>
  <si>
    <t>30-d post hatch</t>
  </si>
  <si>
    <t>&gt; 3000 ug/L (total)</t>
  </si>
  <si>
    <t>10.9 - 11.6 oC</t>
  </si>
  <si>
    <t>7.76 - 8.12</t>
  </si>
  <si>
    <t>159 - 180</t>
  </si>
  <si>
    <t>n</t>
  </si>
  <si>
    <t>158-4</t>
  </si>
  <si>
    <t>Orconectes limosus</t>
  </si>
  <si>
    <t>22000 (total?)</t>
  </si>
  <si>
    <t>158-5</t>
  </si>
  <si>
    <t>21000 (total?)</t>
  </si>
  <si>
    <t>158-6</t>
  </si>
  <si>
    <t>32000 (total?)</t>
  </si>
  <si>
    <t>160-3</t>
  </si>
  <si>
    <t>Embryo rearing media</t>
  </si>
  <si>
    <t>Oryzias latipes</t>
  </si>
  <si>
    <t>embryo</t>
  </si>
  <si>
    <t>hatching time</t>
  </si>
  <si>
    <t>25600 (total)</t>
  </si>
  <si>
    <t>26°C</t>
  </si>
  <si>
    <t>160-2</t>
  </si>
  <si>
    <t>heart rate</t>
  </si>
  <si>
    <t>194-1</t>
  </si>
  <si>
    <t>4 months old</t>
  </si>
  <si>
    <t>46600 (total)</t>
  </si>
  <si>
    <t>3.5-7.42</t>
  </si>
  <si>
    <t>160-1</t>
  </si>
  <si>
    <t>48600 (total)</t>
  </si>
  <si>
    <t>Use this value. Minimum Chronic NOEC mortality</t>
  </si>
  <si>
    <t>161-1</t>
  </si>
  <si>
    <t>25000 (total)</t>
  </si>
  <si>
    <t>162-1</t>
  </si>
  <si>
    <t>24800 (total)</t>
  </si>
  <si>
    <t>d-iii</t>
  </si>
  <si>
    <t>159-1</t>
  </si>
  <si>
    <t>Philodina acuticornis</t>
  </si>
  <si>
    <t>mixed age</t>
  </si>
  <si>
    <t>19100 (total?)</t>
  </si>
  <si>
    <t>159-2</t>
  </si>
  <si>
    <t>11300 (total?)</t>
  </si>
  <si>
    <t>159-3</t>
  </si>
  <si>
    <t>14800 (total?)</t>
  </si>
  <si>
    <t>153-5</t>
  </si>
  <si>
    <t>10% Rorison's solution</t>
  </si>
  <si>
    <t>Phragmites australis</t>
  </si>
  <si>
    <t>Tracheophyta</t>
  </si>
  <si>
    <t>seedling</t>
  </si>
  <si>
    <t>Growth (dry weight, rhizomes)</t>
  </si>
  <si>
    <t>2000 (nom)</t>
  </si>
  <si>
    <t>14 (night) 20 (day)°C</t>
  </si>
  <si>
    <t xml:space="preserve">Use this value. Minimum chronic NOEC, Growth </t>
  </si>
  <si>
    <t>153-4</t>
  </si>
  <si>
    <t>Growth (dry weight, roots)</t>
  </si>
  <si>
    <t>153-3</t>
  </si>
  <si>
    <t>Growth (dry weight, shoots)</t>
  </si>
  <si>
    <t>153-1</t>
  </si>
  <si>
    <t>Growth (root length)</t>
  </si>
  <si>
    <t>1000 (nom)</t>
  </si>
  <si>
    <t>153-2</t>
  </si>
  <si>
    <t>Growth (root:shoot ratio)</t>
  </si>
  <si>
    <t>1000 (nominal)</t>
  </si>
  <si>
    <t>e</t>
  </si>
  <si>
    <t>e-i</t>
  </si>
  <si>
    <t>202-4</t>
  </si>
  <si>
    <t>Physa gyrina</t>
  </si>
  <si>
    <t>12090 (total)</t>
  </si>
  <si>
    <t>7.2 ± 1.3</t>
  </si>
  <si>
    <t>187-3</t>
  </si>
  <si>
    <t>Synthetic water</t>
  </si>
  <si>
    <t>Pimephales promelas</t>
  </si>
  <si>
    <t>Biomass (dry weight)</t>
  </si>
  <si>
    <t xml:space="preserve">192.1 (total) </t>
  </si>
  <si>
    <t>Use the value. Minimum value. Chronic EC10 Growth (dry weight)</t>
  </si>
  <si>
    <t>187-7</t>
  </si>
  <si>
    <t>293.6 (total)</t>
  </si>
  <si>
    <t>Use the value. Geomean EC10 Chronic Growth (dry weight</t>
  </si>
  <si>
    <t>187-12</t>
  </si>
  <si>
    <t>316.0 (total)</t>
  </si>
  <si>
    <t>187-20</t>
  </si>
  <si>
    <t>332.3 (total)</t>
  </si>
  <si>
    <t>187-25</t>
  </si>
  <si>
    <t>2782 (total)</t>
  </si>
  <si>
    <t>187-26</t>
  </si>
  <si>
    <t>532.7 (total)</t>
  </si>
  <si>
    <t>187-28</t>
  </si>
  <si>
    <t>27085 (total)</t>
  </si>
  <si>
    <t>187-29</t>
  </si>
  <si>
    <t>1704 (total)</t>
  </si>
  <si>
    <t>187-30</t>
  </si>
  <si>
    <t>15476 (total)</t>
  </si>
  <si>
    <t>187-31</t>
  </si>
  <si>
    <t>972.8 (total)</t>
  </si>
  <si>
    <t>187-4</t>
  </si>
  <si>
    <t>EC20</t>
  </si>
  <si>
    <t xml:space="preserve">371.0 (total) </t>
  </si>
  <si>
    <t>Reject this value as there is a chronic EC10 that takes priority</t>
  </si>
  <si>
    <t>187-8</t>
  </si>
  <si>
    <t>1453.3 (total)</t>
  </si>
  <si>
    <t>187-13</t>
  </si>
  <si>
    <t>584.9 (total)</t>
  </si>
  <si>
    <t>187-21</t>
  </si>
  <si>
    <t>857.6 (total)</t>
  </si>
  <si>
    <t>187-5</t>
  </si>
  <si>
    <t xml:space="preserve">2660 (total) </t>
  </si>
  <si>
    <t>187-9</t>
  </si>
  <si>
    <t>34725 (total)</t>
  </si>
  <si>
    <t>187-14</t>
  </si>
  <si>
    <t>1983.5 (total)</t>
  </si>
  <si>
    <t>187-22</t>
  </si>
  <si>
    <t>5627 (total)</t>
  </si>
  <si>
    <t>187-2</t>
  </si>
  <si>
    <t xml:space="preserve">257 (total) </t>
  </si>
  <si>
    <t>187-6</t>
  </si>
  <si>
    <t>387.7 (total)</t>
  </si>
  <si>
    <t>187-11</t>
  </si>
  <si>
    <t>751.3 (total)</t>
  </si>
  <si>
    <t>187-19</t>
  </si>
  <si>
    <t>1914 (total)</t>
  </si>
  <si>
    <t>187-24</t>
  </si>
  <si>
    <t>8494.4 (total)</t>
  </si>
  <si>
    <t>220-1</t>
  </si>
  <si>
    <t>3 months old</t>
  </si>
  <si>
    <t>months</t>
  </si>
  <si>
    <t>1500 ug/L (total)</t>
  </si>
  <si>
    <t>22.6 - 24.8°C</t>
  </si>
  <si>
    <t>6.9 - 7.2</t>
  </si>
  <si>
    <t>139 - 238</t>
  </si>
  <si>
    <t>187-1</t>
  </si>
  <si>
    <t xml:space="preserve">128 (total) </t>
  </si>
  <si>
    <t>198.1 (total)</t>
  </si>
  <si>
    <t>187-10</t>
  </si>
  <si>
    <t>376.4 (total)</t>
  </si>
  <si>
    <t>187-18</t>
  </si>
  <si>
    <t>385 (total)</t>
  </si>
  <si>
    <t>187-23</t>
  </si>
  <si>
    <t>3451 (total)</t>
  </si>
  <si>
    <t>218-1</t>
  </si>
  <si>
    <t>LC10</t>
  </si>
  <si>
    <t>9822 µg/L (total)</t>
  </si>
  <si>
    <t>6.86 - 7.16</t>
  </si>
  <si>
    <t>139-238</t>
  </si>
  <si>
    <t>Use this value. Minimum. Chronic LC10 Mortality</t>
  </si>
  <si>
    <t>218-2</t>
  </si>
  <si>
    <t>35180 µg/L (total)</t>
  </si>
  <si>
    <t>g</t>
  </si>
  <si>
    <t>g-i</t>
  </si>
  <si>
    <t>202-2</t>
  </si>
  <si>
    <t>21840 (total)</t>
  </si>
  <si>
    <t>6.7 ± 0.1</t>
  </si>
  <si>
    <t>g-ii</t>
  </si>
  <si>
    <t>202-10</t>
  </si>
  <si>
    <t>6-12h post fertilisation</t>
  </si>
  <si>
    <t>320 (total)</t>
  </si>
  <si>
    <t>220-2</t>
  </si>
  <si>
    <t>effects at 25 mg/L after 1 month and 6 mg/L after 5 months</t>
  </si>
  <si>
    <t>h-i</t>
  </si>
  <si>
    <t>220-3</t>
  </si>
  <si>
    <t>hatching success</t>
  </si>
  <si>
    <t>effects at 2 mg/L (total Fe)</t>
  </si>
  <si>
    <t>y</t>
  </si>
  <si>
    <t>220-4</t>
  </si>
  <si>
    <t>221-2</t>
  </si>
  <si>
    <t>Yearling</t>
  </si>
  <si>
    <t>7500 - 12500 ug/L (total)</t>
  </si>
  <si>
    <t>10.8 - 11.5 °C</t>
  </si>
  <si>
    <t>7 - 7.3</t>
  </si>
  <si>
    <t>128 - 228</t>
  </si>
  <si>
    <t>221-1</t>
  </si>
  <si>
    <t>7800 - 13400 ug/L (total)</t>
  </si>
  <si>
    <t>210-5</t>
  </si>
  <si>
    <t>Poecilia reticulata</t>
  </si>
  <si>
    <t>13940 µg/L (total)</t>
  </si>
  <si>
    <t>210-6</t>
  </si>
  <si>
    <t>9180 µg/L (total)</t>
  </si>
  <si>
    <t>210-7</t>
  </si>
  <si>
    <t>3070 µg/L (total)</t>
  </si>
  <si>
    <t>210-8</t>
  </si>
  <si>
    <t>1460 µg/L (total)</t>
  </si>
  <si>
    <t>185-1</t>
  </si>
  <si>
    <t>Rana hexadactyla</t>
  </si>
  <si>
    <t>24910 (nominal)</t>
  </si>
  <si>
    <t>185-2</t>
  </si>
  <si>
    <t>22390 (nominal)</t>
  </si>
  <si>
    <t>185-3</t>
  </si>
  <si>
    <t>19700 (nominal)</t>
  </si>
  <si>
    <t>185-4</t>
  </si>
  <si>
    <t>17620 (nominal)</t>
  </si>
  <si>
    <t>210-1</t>
  </si>
  <si>
    <t xml:space="preserve">Rasbora sumatrana </t>
  </si>
  <si>
    <t>97100 µg/L (total)</t>
  </si>
  <si>
    <t>210-2</t>
  </si>
  <si>
    <t>72100 µg/L (total)</t>
  </si>
  <si>
    <t>210-3</t>
  </si>
  <si>
    <t>4310 µg/L (total)</t>
  </si>
  <si>
    <t>210-4</t>
  </si>
  <si>
    <t>1710 µg/L (total)</t>
  </si>
  <si>
    <t>169-1</t>
  </si>
  <si>
    <t>Salmo gairdneri</t>
  </si>
  <si>
    <t>sperm (dilution of 10^-2)</t>
  </si>
  <si>
    <t>fertilisation</t>
  </si>
  <si>
    <t>min</t>
  </si>
  <si>
    <t>80 (dissolved) 5000 (total)</t>
  </si>
  <si>
    <t>169-2</t>
  </si>
  <si>
    <t>sperm (dilution of 10^-1)</t>
  </si>
  <si>
    <t>&lt;5 (dissolved) &lt;1000 (total)</t>
  </si>
  <si>
    <t>169-3</t>
  </si>
  <si>
    <t>unfertilised egg</t>
  </si>
  <si>
    <t>80 (dissolved), 5000 (total)</t>
  </si>
  <si>
    <t>165-1</t>
  </si>
  <si>
    <t>Salmo trutta</t>
  </si>
  <si>
    <t>fingerlings</t>
  </si>
  <si>
    <t>47,000 (total)</t>
  </si>
  <si>
    <t>165-2</t>
  </si>
  <si>
    <t>240 (dissolved)</t>
  </si>
  <si>
    <t>194-2</t>
  </si>
  <si>
    <t>Selenastrum capricornutum</t>
  </si>
  <si>
    <t>Chlorophyta</t>
  </si>
  <si>
    <t>Microalga</t>
  </si>
  <si>
    <t>N.A.</t>
  </si>
  <si>
    <t>growth rate</t>
  </si>
  <si>
    <t>6900 (total)</t>
  </si>
  <si>
    <t>22-24</t>
  </si>
  <si>
    <t>7.5 at EC50</t>
  </si>
  <si>
    <t>194-3</t>
  </si>
  <si>
    <t>3800 (total)</t>
  </si>
  <si>
    <t>Reject these values because of pH effects at higher concentrations and cannot source original report</t>
  </si>
  <si>
    <t>growth (biomass)</t>
  </si>
  <si>
    <t>194-4</t>
  </si>
  <si>
    <t>1100 (total)</t>
  </si>
  <si>
    <t>171-1</t>
  </si>
  <si>
    <t>Salvelinus fontinalis</t>
  </si>
  <si>
    <t>1750 (dissolved)</t>
  </si>
  <si>
    <t>171-2</t>
  </si>
  <si>
    <t>480 (dissolved)</t>
  </si>
  <si>
    <t>171-3</t>
  </si>
  <si>
    <t>410 (dissolved)</t>
  </si>
  <si>
    <t>178-1</t>
  </si>
  <si>
    <t>Artificial freshwater</t>
  </si>
  <si>
    <t>1900 (? See notes)</t>
  </si>
  <si>
    <t>14-15°C</t>
  </si>
  <si>
    <t>5.8-6.0</t>
  </si>
  <si>
    <t>0.05 mM Ca</t>
  </si>
  <si>
    <t>178-2</t>
  </si>
  <si>
    <t>900 (? See notes)</t>
  </si>
  <si>
    <t>0.25 mM Ca</t>
  </si>
  <si>
    <t>178-3</t>
  </si>
  <si>
    <t>1300 (? See notes)</t>
  </si>
  <si>
    <t>2.5 mM Ca</t>
  </si>
  <si>
    <t>219-1</t>
  </si>
  <si>
    <t>13420 µg/L (total)</t>
  </si>
  <si>
    <t>8 - 21.6°C</t>
  </si>
  <si>
    <t>6.5 - 7.9</t>
  </si>
  <si>
    <t>120 - 236 mg/L</t>
  </si>
  <si>
    <t>Use this value Chronic NOEC growth</t>
  </si>
  <si>
    <t>218-3</t>
  </si>
  <si>
    <t>years</t>
  </si>
  <si>
    <t>7.0 - 7.3</t>
  </si>
  <si>
    <t>128 - 214 mg/L</t>
  </si>
  <si>
    <t>218-4</t>
  </si>
  <si>
    <t>218-5</t>
  </si>
  <si>
    <t>Growth (weight)</t>
  </si>
  <si>
    <t>207-1</t>
  </si>
  <si>
    <t>Stenocypris major</t>
  </si>
  <si>
    <t>Ostracod</t>
  </si>
  <si>
    <t>911.14 µg/L (total)</t>
  </si>
  <si>
    <t>207-2</t>
  </si>
  <si>
    <t>644.39 µg/L (total)</t>
  </si>
  <si>
    <t>207-3</t>
  </si>
  <si>
    <t>521.24 µg/L (total)</t>
  </si>
  <si>
    <t>207-4</t>
  </si>
  <si>
    <t>278.9 µg/L (total)</t>
  </si>
  <si>
    <t>175-2</t>
  </si>
  <si>
    <t>Streptocephalus proboscideus</t>
  </si>
  <si>
    <t>Instar</t>
  </si>
  <si>
    <t>1420000 (nominal)</t>
  </si>
  <si>
    <t>154-2</t>
  </si>
  <si>
    <t>Tetrachaetum elegans</t>
  </si>
  <si>
    <t>156-1</t>
  </si>
  <si>
    <t>PPYS synthetic media</t>
  </si>
  <si>
    <t>Tetrahymena pyriformis</t>
  </si>
  <si>
    <t>Ciliophora</t>
  </si>
  <si>
    <t>Protozoan</t>
  </si>
  <si>
    <t>exponentially growing</t>
  </si>
  <si>
    <t>esterase activity</t>
  </si>
  <si>
    <t>2500 (nominal)</t>
  </si>
  <si>
    <t>155-1</t>
  </si>
  <si>
    <t>IC50</t>
  </si>
  <si>
    <t>28°C</t>
  </si>
  <si>
    <t>5.5-9</t>
  </si>
  <si>
    <t>155-4</t>
  </si>
  <si>
    <t>&gt;100000 (nominal)</t>
  </si>
  <si>
    <t>155-2</t>
  </si>
  <si>
    <t>Growth (relative generation time)</t>
  </si>
  <si>
    <t>&gt;50000 (nominal)</t>
  </si>
  <si>
    <t>155-3</t>
  </si>
  <si>
    <t>&gt;52200 (nominal)</t>
  </si>
  <si>
    <t>205-1</t>
  </si>
  <si>
    <t>105000 µg/L (nominal)</t>
  </si>
  <si>
    <t>201-1</t>
  </si>
  <si>
    <t>Tubifex tubifex</t>
  </si>
  <si>
    <t>86090 (nominal)</t>
  </si>
  <si>
    <t>226-255</t>
  </si>
  <si>
    <t>201-2</t>
  </si>
  <si>
    <t>125420 (nominal)</t>
  </si>
  <si>
    <t>201-3</t>
  </si>
  <si>
    <t>95350 (nominal)</t>
  </si>
  <si>
    <t>201-4</t>
  </si>
  <si>
    <t>71260 (nominal)</t>
  </si>
  <si>
    <t>30°C</t>
  </si>
  <si>
    <t>182-1</t>
  </si>
  <si>
    <t>112980 (nominal)</t>
  </si>
  <si>
    <t>212-1</t>
  </si>
  <si>
    <t>&gt;1000000 µg/L (nominal)</t>
  </si>
  <si>
    <t>212-5</t>
  </si>
  <si>
    <t>35010 µg/L (nominal)</t>
  </si>
  <si>
    <t>212-9</t>
  </si>
  <si>
    <t>68220 µg/L (nominal)</t>
  </si>
  <si>
    <t>212-13</t>
  </si>
  <si>
    <t>119750 µg/L (nominal)</t>
  </si>
  <si>
    <t>182-2</t>
  </si>
  <si>
    <t>101840 (nominal)</t>
  </si>
  <si>
    <t>212-2</t>
  </si>
  <si>
    <t>100000 µg/L (nominal)</t>
  </si>
  <si>
    <t>212-6</t>
  </si>
  <si>
    <t>27790 µg/L (nominal)</t>
  </si>
  <si>
    <t>212-10</t>
  </si>
  <si>
    <t>56490 µg/L (nominal)</t>
  </si>
  <si>
    <t>212-14</t>
  </si>
  <si>
    <t>212-3</t>
  </si>
  <si>
    <t>43220 µg/L (nominal)</t>
  </si>
  <si>
    <t>212-7</t>
  </si>
  <si>
    <t>26490 µg/L (nominal)</t>
  </si>
  <si>
    <t>212-11</t>
  </si>
  <si>
    <t>37500 µg/L (nominal)</t>
  </si>
  <si>
    <t>212-15</t>
  </si>
  <si>
    <t>108820 µg/L (nominal)</t>
  </si>
  <si>
    <t>182-3</t>
  </si>
  <si>
    <t>212-4</t>
  </si>
  <si>
    <t>17800 µg/L (nominal)</t>
  </si>
  <si>
    <t>212-8</t>
  </si>
  <si>
    <t>25130 µg/L (nominal)</t>
  </si>
  <si>
    <t>212-12</t>
  </si>
  <si>
    <t>212-16</t>
  </si>
  <si>
    <t>Iron</t>
  </si>
  <si>
    <t>Scenario: Chronic NEC, EC/IC/LC10, BEC10, EC/IC/LC x&gt;10 and &lt;= 20, NOEC, Values pH6-9, include values for all DOC and all hardness as well as blanks</t>
  </si>
  <si>
    <t>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</si>
</sst>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i/>
      <sz val="10"/>
      <color rgb="FF3F3F3F"/>
      <name val="Calibri"/>
      <family val="2"/>
      <scheme val="minor"/>
    </font>
    <font>
      <b/>
      <sz val="1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 Unicode MS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0000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rgb="FFFF0000"/>
        <bgColor rgb="FFC0C0C0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0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0" applyNumberFormat="0" applyBorder="0" applyAlignment="0" applyProtection="0"/>
    <xf numFmtId="0" fontId="7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2" fillId="0" borderId="0"/>
    <xf numFmtId="0" fontId="29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8" fillId="0" borderId="0" xfId="4" applyFont="1" applyAlignment="1">
      <alignment horizontal="center"/>
    </xf>
    <xf numFmtId="0" fontId="8" fillId="0" borderId="0" xfId="4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5" applyFont="1" applyAlignment="1">
      <alignment vertical="center" wrapText="1"/>
    </xf>
    <xf numFmtId="0" fontId="10" fillId="15" borderId="0" xfId="5" applyFont="1" applyFill="1" applyAlignment="1">
      <alignment horizontal="center" vertical="center" wrapText="1"/>
    </xf>
    <xf numFmtId="0" fontId="10" fillId="0" borderId="0" xfId="5" applyFont="1" applyAlignment="1">
      <alignment horizontal="center" vertical="center" wrapText="1"/>
    </xf>
    <xf numFmtId="0" fontId="11" fillId="16" borderId="0" xfId="5" applyFont="1" applyFill="1" applyAlignment="1">
      <alignment horizontal="center" vertical="center" wrapText="1"/>
    </xf>
    <xf numFmtId="0" fontId="11" fillId="0" borderId="0" xfId="5" applyFont="1" applyAlignment="1">
      <alignment horizontal="center" vertical="center" wrapText="1"/>
    </xf>
    <xf numFmtId="0" fontId="11" fillId="17" borderId="0" xfId="5" applyFont="1" applyFill="1" applyAlignment="1">
      <alignment horizontal="center" vertical="center" wrapText="1"/>
    </xf>
    <xf numFmtId="0" fontId="12" fillId="18" borderId="0" xfId="1" applyFont="1" applyFill="1" applyBorder="1" applyAlignment="1" applyProtection="1">
      <alignment horizontal="center" vertical="center" wrapText="1"/>
    </xf>
    <xf numFmtId="0" fontId="10" fillId="19" borderId="0" xfId="5" applyFont="1" applyFill="1" applyAlignment="1">
      <alignment horizontal="center" vertical="center" wrapText="1"/>
    </xf>
    <xf numFmtId="0" fontId="10" fillId="20" borderId="0" xfId="5" applyFont="1" applyFill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21" borderId="0" xfId="5" applyFont="1" applyFill="1" applyAlignment="1">
      <alignment horizontal="center" vertical="center" wrapText="1"/>
    </xf>
    <xf numFmtId="0" fontId="10" fillId="21" borderId="0" xfId="5" applyFont="1" applyFill="1" applyAlignment="1">
      <alignment horizontal="center" vertical="center" wrapText="1"/>
    </xf>
    <xf numFmtId="0" fontId="11" fillId="22" borderId="0" xfId="5" applyFont="1" applyFill="1" applyAlignment="1">
      <alignment horizontal="center" vertical="center" wrapText="1"/>
    </xf>
    <xf numFmtId="0" fontId="10" fillId="22" borderId="0" xfId="5" applyFont="1" applyFill="1" applyAlignment="1">
      <alignment horizontal="center" vertical="center" wrapText="1"/>
    </xf>
    <xf numFmtId="0" fontId="14" fillId="23" borderId="0" xfId="5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1" fillId="24" borderId="0" xfId="5" applyFont="1" applyFill="1" applyAlignment="1">
      <alignment horizontal="center" vertical="center" wrapText="1"/>
    </xf>
    <xf numFmtId="0" fontId="12" fillId="2" borderId="0" xfId="1" applyFont="1" applyBorder="1" applyAlignment="1" applyProtection="1">
      <alignment horizontal="center" vertical="center" wrapText="1"/>
    </xf>
    <xf numFmtId="0" fontId="10" fillId="25" borderId="0" xfId="5" applyFont="1" applyFill="1" applyAlignment="1">
      <alignment horizontal="center" vertical="center" wrapText="1"/>
    </xf>
    <xf numFmtId="0" fontId="17" fillId="2" borderId="0" xfId="1" applyFont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horizontal="center" vertical="center" wrapText="1"/>
    </xf>
    <xf numFmtId="1" fontId="10" fillId="26" borderId="0" xfId="5" applyNumberFormat="1" applyFont="1" applyFill="1" applyAlignment="1">
      <alignment horizontal="center" vertical="center" wrapText="1"/>
    </xf>
    <xf numFmtId="1" fontId="10" fillId="26" borderId="0" xfId="5" applyNumberFormat="1" applyFont="1" applyFill="1" applyAlignment="1">
      <alignment horizontal="center" vertical="top" wrapText="1"/>
    </xf>
    <xf numFmtId="1" fontId="11" fillId="26" borderId="0" xfId="5" applyNumberFormat="1" applyFont="1" applyFill="1" applyAlignment="1">
      <alignment horizontal="center" vertical="top" wrapText="1"/>
    </xf>
    <xf numFmtId="0" fontId="18" fillId="0" borderId="0" xfId="5" applyFont="1" applyAlignment="1">
      <alignment horizontal="center" vertical="top" wrapText="1"/>
    </xf>
    <xf numFmtId="0" fontId="13" fillId="0" borderId="0" xfId="5" applyFont="1" applyAlignment="1">
      <alignment wrapText="1"/>
    </xf>
    <xf numFmtId="0" fontId="1" fillId="0" borderId="0" xfId="5" applyAlignment="1">
      <alignment wrapText="1"/>
    </xf>
    <xf numFmtId="49" fontId="20" fillId="0" borderId="0" xfId="6" applyNumberFormat="1" applyFont="1" applyAlignment="1" applyProtection="1">
      <alignment horizontal="center"/>
    </xf>
    <xf numFmtId="0" fontId="1" fillId="0" borderId="0" xfId="0" applyFont="1" applyAlignment="1">
      <alignment horizontal="center"/>
    </xf>
    <xf numFmtId="0" fontId="21" fillId="0" borderId="0" xfId="7" applyFont="1" applyAlignment="1">
      <alignment horizontal="center"/>
    </xf>
    <xf numFmtId="0" fontId="23" fillId="0" borderId="0" xfId="8" applyFont="1" applyAlignment="1">
      <alignment horizontal="center"/>
    </xf>
    <xf numFmtId="0" fontId="24" fillId="0" borderId="0" xfId="8" applyFont="1" applyAlignment="1">
      <alignment horizontal="center" wrapText="1"/>
    </xf>
    <xf numFmtId="0" fontId="23" fillId="0" borderId="0" xfId="8" applyFont="1" applyAlignment="1">
      <alignment horizontal="center" wrapText="1"/>
    </xf>
    <xf numFmtId="0" fontId="1" fillId="0" borderId="0" xfId="0" applyFont="1"/>
    <xf numFmtId="49" fontId="23" fillId="0" borderId="0" xfId="8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5" fillId="0" borderId="0" xfId="2" applyFont="1" applyFill="1" applyBorder="1" applyAlignment="1">
      <alignment horizontal="center" wrapText="1"/>
    </xf>
    <xf numFmtId="0" fontId="2" fillId="0" borderId="0" xfId="1" applyFill="1" applyBorder="1" applyAlignment="1">
      <alignment horizontal="center"/>
    </xf>
    <xf numFmtId="0" fontId="1" fillId="0" borderId="0" xfId="3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8" borderId="0" xfId="0" applyFont="1" applyFill="1" applyAlignment="1">
      <alignment horizontal="center" vertical="center" wrapText="1"/>
    </xf>
    <xf numFmtId="0" fontId="4" fillId="28" borderId="0" xfId="0" applyFont="1" applyFill="1" applyAlignment="1">
      <alignment horizontal="center" vertical="center"/>
    </xf>
    <xf numFmtId="1" fontId="4" fillId="29" borderId="0" xfId="0" applyNumberFormat="1" applyFont="1" applyFill="1" applyAlignment="1">
      <alignment horizontal="center"/>
    </xf>
    <xf numFmtId="0" fontId="26" fillId="0" borderId="0" xfId="4" applyFont="1" applyAlignment="1">
      <alignment wrapText="1"/>
    </xf>
    <xf numFmtId="0" fontId="13" fillId="0" borderId="0" xfId="0" applyFont="1"/>
    <xf numFmtId="0" fontId="0" fillId="12" borderId="0" xfId="0" applyFill="1" applyAlignment="1">
      <alignment horizontal="center"/>
    </xf>
    <xf numFmtId="0" fontId="27" fillId="12" borderId="0" xfId="0" applyFont="1" applyFill="1" applyAlignment="1">
      <alignment horizontal="center"/>
    </xf>
    <xf numFmtId="0" fontId="13" fillId="12" borderId="0" xfId="0" applyFont="1" applyFill="1" applyAlignment="1">
      <alignment horizontal="center"/>
    </xf>
    <xf numFmtId="0" fontId="4" fillId="30" borderId="0" xfId="0" applyFont="1" applyFill="1" applyAlignment="1">
      <alignment wrapText="1"/>
    </xf>
    <xf numFmtId="0" fontId="4" fillId="30" borderId="0" xfId="0" applyFont="1" applyFill="1" applyAlignment="1">
      <alignment horizontal="center"/>
    </xf>
    <xf numFmtId="49" fontId="0" fillId="12" borderId="0" xfId="0" applyNumberFormat="1" applyFill="1" applyAlignment="1">
      <alignment horizontal="center"/>
    </xf>
    <xf numFmtId="49" fontId="20" fillId="0" borderId="0" xfId="6" applyNumberFormat="1" applyFont="1" applyFill="1" applyAlignment="1" applyProtection="1">
      <alignment horizontal="center"/>
    </xf>
    <xf numFmtId="0" fontId="28" fillId="0" borderId="0" xfId="1" applyFont="1" applyFill="1" applyBorder="1" applyAlignment="1">
      <alignment vertical="center"/>
    </xf>
    <xf numFmtId="49" fontId="0" fillId="0" borderId="0" xfId="0" applyNumberFormat="1" applyAlignment="1">
      <alignment horizontal="center"/>
    </xf>
    <xf numFmtId="0" fontId="24" fillId="0" borderId="0" xfId="8" applyFont="1" applyAlignment="1">
      <alignment horizontal="center"/>
    </xf>
    <xf numFmtId="0" fontId="25" fillId="0" borderId="0" xfId="2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49" fontId="23" fillId="0" borderId="0" xfId="6" quotePrefix="1" applyNumberFormat="1" applyFont="1" applyAlignment="1" applyProtection="1">
      <alignment horizontal="center"/>
    </xf>
    <xf numFmtId="0" fontId="1" fillId="0" borderId="0" xfId="0" quotePrefix="1" applyFont="1" applyAlignment="1">
      <alignment horizontal="center"/>
    </xf>
    <xf numFmtId="0" fontId="23" fillId="0" borderId="0" xfId="7" applyFont="1" applyAlignment="1">
      <alignment horizontal="center"/>
    </xf>
    <xf numFmtId="0" fontId="23" fillId="0" borderId="0" xfId="0" applyFont="1"/>
    <xf numFmtId="1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23" fillId="0" borderId="0" xfId="3" applyFont="1" applyFill="1" applyBorder="1" applyAlignment="1">
      <alignment horizontal="center"/>
    </xf>
    <xf numFmtId="1" fontId="25" fillId="0" borderId="0" xfId="0" applyNumberFormat="1" applyFont="1" applyAlignment="1">
      <alignment horizontal="center"/>
    </xf>
    <xf numFmtId="49" fontId="19" fillId="0" borderId="0" xfId="6" applyNumberFormat="1" applyFill="1" applyAlignment="1" applyProtection="1">
      <alignment horizontal="center"/>
    </xf>
    <xf numFmtId="0" fontId="22" fillId="0" borderId="0" xfId="0" applyFont="1" applyAlignment="1">
      <alignment horizontal="center"/>
    </xf>
    <xf numFmtId="49" fontId="29" fillId="0" borderId="0" xfId="9" applyNumberFormat="1" applyAlignment="1" applyProtection="1">
      <alignment horizontal="center"/>
    </xf>
    <xf numFmtId="0" fontId="12" fillId="0" borderId="0" xfId="1" applyFont="1" applyFill="1" applyBorder="1" applyAlignment="1">
      <alignment horizontal="center"/>
    </xf>
    <xf numFmtId="0" fontId="32" fillId="0" borderId="0" xfId="0" applyFont="1"/>
    <xf numFmtId="0" fontId="3" fillId="9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27" borderId="0" xfId="5" applyFont="1" applyFill="1" applyAlignment="1">
      <alignment horizontal="center" vertical="center" wrapText="1"/>
    </xf>
    <xf numFmtId="0" fontId="8" fillId="10" borderId="0" xfId="4" applyFont="1" applyFill="1" applyAlignment="1">
      <alignment horizontal="center"/>
    </xf>
    <xf numFmtId="0" fontId="8" fillId="11" borderId="0" xfId="4" applyFont="1" applyFill="1" applyAlignment="1">
      <alignment horizontal="center" vertical="center"/>
    </xf>
    <xf numFmtId="1" fontId="8" fillId="11" borderId="0" xfId="4" applyNumberFormat="1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13" borderId="0" xfId="0" applyFont="1" applyFill="1" applyAlignment="1">
      <alignment horizontal="center"/>
    </xf>
    <xf numFmtId="0" fontId="4" fillId="14" borderId="0" xfId="0" applyFont="1" applyFill="1" applyAlignment="1">
      <alignment horizontal="center"/>
    </xf>
  </cellXfs>
  <cellStyles count="10">
    <cellStyle name="20% - Accent2" xfId="3" builtinId="34"/>
    <cellStyle name="Check Cell" xfId="2" builtinId="23"/>
    <cellStyle name="Hyperlink" xfId="9" builtinId="8"/>
    <cellStyle name="Hyperlink 2" xfId="6" xr:uid="{00000000-0005-0000-0000-000003000000}"/>
    <cellStyle name="Normal" xfId="0" builtinId="0"/>
    <cellStyle name="Normal 2" xfId="5" xr:uid="{00000000-0005-0000-0000-000005000000}"/>
    <cellStyle name="Normal 3" xfId="8" xr:uid="{00000000-0005-0000-0000-000006000000}"/>
    <cellStyle name="Normal_Access Export Results Table" xfId="7" xr:uid="{00000000-0005-0000-0000-000007000000}"/>
    <cellStyle name="Normal_Sheet1" xfId="4" xr:uid="{00000000-0005-0000-0000-000008000000}"/>
    <cellStyle name="Output" xfId="1" builtinId="21"/>
  </cellStyles>
  <dxfs count="6"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  <dxf>
      <font>
        <color theme="0" tint="-0.14996795556505021"/>
      </font>
      <fill>
        <patternFill>
          <fgColor theme="0"/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298"/>
  <sheetViews>
    <sheetView tabSelected="1" view="pageBreakPreview" zoomScale="80" zoomScaleNormal="50" zoomScaleSheetLayoutView="80" workbookViewId="0">
      <pane xSplit="5" ySplit="6" topLeftCell="F7" activePane="bottomRight" state="frozen"/>
      <selection pane="topRight" activeCell="F1" sqref="F1"/>
      <selection pane="bottomLeft" activeCell="A8" sqref="A8"/>
      <selection pane="bottomRight" activeCell="C2" sqref="C2"/>
    </sheetView>
  </sheetViews>
  <sheetFormatPr defaultColWidth="9.140625" defaultRowHeight="15"/>
  <cols>
    <col min="1" max="4" width="19" customWidth="1"/>
    <col min="5" max="5" width="22.42578125" customWidth="1"/>
    <col min="6" max="8" width="19" customWidth="1"/>
    <col min="9" max="9" width="25" customWidth="1"/>
    <col min="10" max="27" width="19" customWidth="1"/>
    <col min="28" max="28" width="19" style="2" customWidth="1"/>
    <col min="29" max="34" width="19" customWidth="1"/>
    <col min="35" max="36" width="19" style="2" customWidth="1"/>
    <col min="37" max="38" width="19" customWidth="1"/>
    <col min="39" max="40" width="19" style="2" customWidth="1"/>
    <col min="41" max="43" width="19" customWidth="1"/>
    <col min="44" max="44" width="19" style="2" customWidth="1"/>
    <col min="45" max="45" width="20.140625" style="3" customWidth="1"/>
    <col min="46" max="46" width="18.28515625" style="3" customWidth="1"/>
    <col min="47" max="47" width="14.85546875" style="3" customWidth="1"/>
    <col min="48" max="48" width="14.85546875" style="2" customWidth="1"/>
    <col min="49" max="49" width="16" customWidth="1"/>
    <col min="50" max="50" width="9.140625" customWidth="1"/>
    <col min="51" max="51" width="23" customWidth="1"/>
    <col min="52" max="52" width="31.85546875" customWidth="1"/>
    <col min="53" max="54" width="18.140625" customWidth="1"/>
    <col min="55" max="55" width="18.28515625" customWidth="1"/>
  </cols>
  <sheetData>
    <row r="1" spans="1:107">
      <c r="A1" s="1" t="s">
        <v>0</v>
      </c>
      <c r="B1" s="1" t="s">
        <v>779</v>
      </c>
      <c r="E1" s="1"/>
      <c r="F1" s="1"/>
    </row>
    <row r="2" spans="1:107">
      <c r="A2" s="81" t="s">
        <v>781</v>
      </c>
      <c r="B2" s="1" t="s">
        <v>108</v>
      </c>
    </row>
    <row r="3" spans="1:107">
      <c r="A3" s="1" t="s">
        <v>780</v>
      </c>
    </row>
    <row r="4" spans="1:107" ht="17.25" customHeight="1">
      <c r="A4" s="83" t="s">
        <v>1</v>
      </c>
      <c r="B4" s="83"/>
      <c r="C4" s="4"/>
      <c r="D4" s="84" t="s">
        <v>2</v>
      </c>
      <c r="E4" s="84"/>
      <c r="F4" s="84"/>
      <c r="G4" s="84"/>
      <c r="H4" s="84"/>
      <c r="I4" s="84"/>
      <c r="J4" s="4"/>
      <c r="K4" s="85" t="s">
        <v>3</v>
      </c>
      <c r="L4" s="85"/>
      <c r="M4" s="85"/>
      <c r="N4" s="85"/>
      <c r="O4" s="85"/>
      <c r="P4" s="85"/>
      <c r="Q4" s="5"/>
      <c r="R4" s="86" t="s">
        <v>4</v>
      </c>
      <c r="S4" s="86"/>
      <c r="T4" s="86"/>
      <c r="U4" s="6"/>
      <c r="V4" s="86" t="s">
        <v>5</v>
      </c>
      <c r="W4" s="86"/>
      <c r="X4" s="86"/>
      <c r="Y4" s="86"/>
      <c r="Z4" s="86"/>
      <c r="AA4" s="2"/>
      <c r="AB4" s="82" t="s">
        <v>6</v>
      </c>
      <c r="AC4" s="82"/>
      <c r="AD4" s="82"/>
      <c r="AE4" s="82"/>
      <c r="AF4" s="82"/>
      <c r="AG4" s="82"/>
      <c r="AI4" s="88" t="s">
        <v>7</v>
      </c>
      <c r="AJ4" s="88"/>
      <c r="AK4" s="88"/>
      <c r="AL4" s="88"/>
      <c r="AM4" s="88"/>
      <c r="AN4" s="88"/>
      <c r="AO4" s="88"/>
      <c r="AP4" s="88"/>
      <c r="AQ4" s="7"/>
      <c r="AR4" s="89" t="s">
        <v>8</v>
      </c>
      <c r="AS4" s="90"/>
      <c r="AT4" s="90"/>
      <c r="AU4" s="90"/>
      <c r="AV4" s="8"/>
      <c r="AW4" s="91" t="s">
        <v>9</v>
      </c>
    </row>
    <row r="5" spans="1:107">
      <c r="A5" s="83"/>
      <c r="B5" s="83"/>
      <c r="C5" s="4"/>
      <c r="D5" s="84"/>
      <c r="E5" s="84"/>
      <c r="F5" s="84"/>
      <c r="G5" s="84"/>
      <c r="H5" s="84"/>
      <c r="I5" s="84"/>
      <c r="J5" s="4"/>
      <c r="K5" s="85"/>
      <c r="L5" s="85"/>
      <c r="M5" s="85"/>
      <c r="N5" s="85"/>
      <c r="O5" s="85"/>
      <c r="P5" s="85"/>
      <c r="R5" s="86"/>
      <c r="S5" s="86"/>
      <c r="T5" s="86"/>
      <c r="U5" s="6"/>
      <c r="V5" s="86"/>
      <c r="W5" s="86"/>
      <c r="X5" s="86"/>
      <c r="Y5" s="86"/>
      <c r="Z5" s="86"/>
      <c r="AB5" s="82"/>
      <c r="AC5" s="82"/>
      <c r="AD5" s="82"/>
      <c r="AE5" s="82"/>
      <c r="AF5" s="82"/>
      <c r="AG5" s="82"/>
      <c r="AI5" s="92" t="s">
        <v>10</v>
      </c>
      <c r="AJ5" s="92"/>
      <c r="AK5" s="93" t="s">
        <v>11</v>
      </c>
      <c r="AL5" s="93"/>
      <c r="AM5" s="92" t="s">
        <v>12</v>
      </c>
      <c r="AN5" s="92"/>
      <c r="AO5" s="93" t="s">
        <v>13</v>
      </c>
      <c r="AP5" s="93"/>
      <c r="AQ5" s="9"/>
      <c r="AR5" s="89"/>
      <c r="AS5" s="90"/>
      <c r="AT5" s="90"/>
      <c r="AU5" s="90"/>
      <c r="AV5" s="8"/>
      <c r="AW5" s="91"/>
      <c r="BA5" s="10"/>
      <c r="BB5" s="10"/>
      <c r="BC5" s="10"/>
    </row>
    <row r="6" spans="1:107" s="19" customFormat="1" ht="73.5" customHeight="1">
      <c r="A6" s="11" t="s">
        <v>14</v>
      </c>
      <c r="B6" s="11" t="s">
        <v>15</v>
      </c>
      <c r="C6" s="12"/>
      <c r="D6" s="13" t="s">
        <v>16</v>
      </c>
      <c r="E6" s="13" t="s">
        <v>17</v>
      </c>
      <c r="F6" s="13" t="s">
        <v>18</v>
      </c>
      <c r="G6" s="13" t="s">
        <v>19</v>
      </c>
      <c r="H6" s="13" t="s">
        <v>20</v>
      </c>
      <c r="I6" s="13" t="s">
        <v>21</v>
      </c>
      <c r="J6" s="14"/>
      <c r="K6" s="15" t="s">
        <v>22</v>
      </c>
      <c r="L6" s="15" t="s">
        <v>23</v>
      </c>
      <c r="M6" s="15" t="s">
        <v>24</v>
      </c>
      <c r="N6" s="15" t="s">
        <v>25</v>
      </c>
      <c r="O6" s="15" t="s">
        <v>26</v>
      </c>
      <c r="P6" s="15" t="s">
        <v>27</v>
      </c>
      <c r="Q6" s="14"/>
      <c r="R6" s="16" t="s">
        <v>28</v>
      </c>
      <c r="S6" s="16" t="s">
        <v>29</v>
      </c>
      <c r="T6" s="17" t="s">
        <v>30</v>
      </c>
      <c r="U6" s="17" t="s">
        <v>31</v>
      </c>
      <c r="V6" s="18" t="s">
        <v>32</v>
      </c>
      <c r="W6" s="18" t="s">
        <v>33</v>
      </c>
      <c r="X6" s="18" t="s">
        <v>34</v>
      </c>
      <c r="Y6" s="18" t="s">
        <v>35</v>
      </c>
      <c r="Z6" s="18" t="s">
        <v>36</v>
      </c>
      <c r="AB6" s="20" t="s">
        <v>37</v>
      </c>
      <c r="AC6" s="21" t="s">
        <v>38</v>
      </c>
      <c r="AD6" s="21" t="s">
        <v>39</v>
      </c>
      <c r="AE6" s="22" t="s">
        <v>40</v>
      </c>
      <c r="AF6" s="23" t="s">
        <v>41</v>
      </c>
      <c r="AG6" s="24" t="s">
        <v>39</v>
      </c>
      <c r="AH6" s="25"/>
      <c r="AI6" s="26" t="s">
        <v>42</v>
      </c>
      <c r="AJ6" s="27" t="s">
        <v>43</v>
      </c>
      <c r="AK6" s="26" t="s">
        <v>44</v>
      </c>
      <c r="AL6" s="27" t="s">
        <v>45</v>
      </c>
      <c r="AM6" s="28" t="s">
        <v>46</v>
      </c>
      <c r="AN6" s="29" t="s">
        <v>47</v>
      </c>
      <c r="AO6" s="28" t="s">
        <v>48</v>
      </c>
      <c r="AP6" s="29" t="s">
        <v>49</v>
      </c>
      <c r="AQ6" s="30"/>
      <c r="AR6" s="24" t="s">
        <v>50</v>
      </c>
      <c r="AS6" s="31" t="s">
        <v>51</v>
      </c>
      <c r="AT6" s="32" t="s">
        <v>52</v>
      </c>
      <c r="AU6" s="33" t="s">
        <v>53</v>
      </c>
      <c r="AV6" s="34" t="s">
        <v>54</v>
      </c>
      <c r="AW6" s="91"/>
      <c r="AX6" s="35"/>
      <c r="AZ6" s="87" t="s">
        <v>55</v>
      </c>
      <c r="BA6" s="87"/>
      <c r="BB6" s="87"/>
      <c r="BC6" s="87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</row>
    <row r="7" spans="1:107">
      <c r="A7" s="37" t="s">
        <v>56</v>
      </c>
      <c r="B7" s="38">
        <v>217</v>
      </c>
      <c r="C7" s="39"/>
      <c r="D7" s="40" t="s">
        <v>57</v>
      </c>
      <c r="E7" s="41" t="s">
        <v>58</v>
      </c>
      <c r="F7" s="40" t="s">
        <v>59</v>
      </c>
      <c r="G7" s="40" t="s">
        <v>60</v>
      </c>
      <c r="H7" s="38" t="s">
        <v>61</v>
      </c>
      <c r="I7" s="42" t="s">
        <v>62</v>
      </c>
      <c r="J7" s="43"/>
      <c r="K7" s="42" t="s">
        <v>63</v>
      </c>
      <c r="L7" s="42" t="s">
        <v>63</v>
      </c>
      <c r="M7" s="42" t="s">
        <v>64</v>
      </c>
      <c r="N7" s="42">
        <v>9</v>
      </c>
      <c r="O7" s="42" t="s">
        <v>65</v>
      </c>
      <c r="P7" s="44" t="s">
        <v>66</v>
      </c>
      <c r="Q7" s="38"/>
      <c r="R7" s="38" t="s">
        <v>67</v>
      </c>
      <c r="S7" s="38" t="s">
        <v>67</v>
      </c>
      <c r="T7" s="38">
        <v>16000</v>
      </c>
      <c r="U7" s="40" t="s">
        <v>68</v>
      </c>
      <c r="V7" s="40" t="s">
        <v>69</v>
      </c>
      <c r="W7" s="40" t="s">
        <v>57</v>
      </c>
      <c r="X7" s="40">
        <v>7</v>
      </c>
      <c r="Y7" s="38"/>
      <c r="Z7" s="39"/>
      <c r="AA7" s="43"/>
      <c r="AB7" s="38" t="str">
        <f t="shared" ref="AB7:AB71" si="0">M7</f>
        <v>LC50</v>
      </c>
      <c r="AC7" s="38">
        <f t="shared" ref="AC7:AC55" si="1">VLOOKUP(AB7,$BA$9:$BB$14,2,FALSE)</f>
        <v>5</v>
      </c>
      <c r="AD7" s="45">
        <f t="shared" ref="AD7:AD71" si="2">T7/AC7</f>
        <v>3200</v>
      </c>
      <c r="AE7" s="46" t="str">
        <f>P7</f>
        <v>Chronic</v>
      </c>
      <c r="AF7" s="38">
        <f t="shared" ref="AF7:AF70" si="3">VLOOKUP(AE7,$BA$22:$BB$23,2,FALSE)</f>
        <v>1</v>
      </c>
      <c r="AG7" s="45">
        <f t="shared" ref="AG7:AG71" si="4">AD7/AF7</f>
        <v>3200</v>
      </c>
      <c r="AH7" s="43"/>
      <c r="AI7" s="47" t="str">
        <f t="shared" ref="AI7:AI71" si="5">M7</f>
        <v>LC50</v>
      </c>
      <c r="AJ7" s="48" t="s">
        <v>70</v>
      </c>
      <c r="AK7" s="48" t="str">
        <f t="shared" ref="AK7:AK71" si="6">P7</f>
        <v>Chronic</v>
      </c>
      <c r="AL7" s="48" t="str">
        <f t="shared" ref="AL7:AL71" si="7">IF(AK7="chronic","y","n")</f>
        <v>y</v>
      </c>
      <c r="AM7" s="39" t="str">
        <f t="shared" ref="AM7:AM71" si="8">L7</f>
        <v>Mortality</v>
      </c>
      <c r="AN7" s="48" t="s">
        <v>71</v>
      </c>
      <c r="AO7" s="49">
        <f t="shared" ref="AO7:AO71" si="9">N7</f>
        <v>9</v>
      </c>
      <c r="AP7" s="48" t="s">
        <v>72</v>
      </c>
      <c r="AQ7" s="48"/>
      <c r="AR7" s="50">
        <f t="shared" ref="AR7:AR71" si="10">AG7</f>
        <v>3200</v>
      </c>
      <c r="AS7"/>
      <c r="AT7"/>
      <c r="AU7"/>
      <c r="AV7"/>
      <c r="AZ7" s="51" t="s">
        <v>73</v>
      </c>
      <c r="BA7" s="52" t="s">
        <v>74</v>
      </c>
      <c r="BB7" s="52" t="s">
        <v>75</v>
      </c>
      <c r="BC7" s="52" t="s">
        <v>76</v>
      </c>
    </row>
    <row r="8" spans="1:107" ht="30">
      <c r="A8" s="37" t="s">
        <v>77</v>
      </c>
      <c r="B8" s="38" t="s">
        <v>78</v>
      </c>
      <c r="C8" s="39"/>
      <c r="D8" s="40" t="s">
        <v>79</v>
      </c>
      <c r="E8" s="41" t="s">
        <v>80</v>
      </c>
      <c r="F8" s="40" t="s">
        <v>81</v>
      </c>
      <c r="G8" s="40" t="s">
        <v>82</v>
      </c>
      <c r="H8" s="38" t="s">
        <v>61</v>
      </c>
      <c r="I8" s="42" t="s">
        <v>83</v>
      </c>
      <c r="J8" s="43"/>
      <c r="K8" s="42" t="s">
        <v>84</v>
      </c>
      <c r="L8" s="42" t="s">
        <v>84</v>
      </c>
      <c r="M8" s="42" t="s">
        <v>85</v>
      </c>
      <c r="N8" s="42">
        <v>21</v>
      </c>
      <c r="O8" s="42" t="s">
        <v>65</v>
      </c>
      <c r="P8" s="44" t="s">
        <v>66</v>
      </c>
      <c r="Q8" s="38"/>
      <c r="R8" s="38" t="s">
        <v>67</v>
      </c>
      <c r="S8" s="38" t="s">
        <v>67</v>
      </c>
      <c r="T8" s="38">
        <v>6900</v>
      </c>
      <c r="U8" s="40" t="s">
        <v>86</v>
      </c>
      <c r="V8" s="40" t="s">
        <v>87</v>
      </c>
      <c r="W8" s="40" t="s">
        <v>79</v>
      </c>
      <c r="X8" s="40">
        <v>7</v>
      </c>
      <c r="Y8" s="38"/>
      <c r="Z8" s="39"/>
      <c r="AA8" s="43"/>
      <c r="AB8" s="38" t="str">
        <f t="shared" si="0"/>
        <v>NOEC</v>
      </c>
      <c r="AC8" s="38">
        <f t="shared" si="1"/>
        <v>1</v>
      </c>
      <c r="AD8" s="45">
        <f t="shared" si="2"/>
        <v>6900</v>
      </c>
      <c r="AE8" s="46" t="str">
        <f>P8</f>
        <v>Chronic</v>
      </c>
      <c r="AF8" s="38">
        <f t="shared" si="3"/>
        <v>1</v>
      </c>
      <c r="AG8" s="45">
        <f t="shared" si="4"/>
        <v>6900</v>
      </c>
      <c r="AH8" s="43"/>
      <c r="AI8" s="47" t="str">
        <f t="shared" si="5"/>
        <v>NOEC</v>
      </c>
      <c r="AJ8" s="48" t="s">
        <v>70</v>
      </c>
      <c r="AK8" s="48" t="str">
        <f t="shared" si="6"/>
        <v>Chronic</v>
      </c>
      <c r="AL8" s="48" t="str">
        <f t="shared" si="7"/>
        <v>y</v>
      </c>
      <c r="AM8" s="39" t="str">
        <f t="shared" si="8"/>
        <v>Growth (dry weight)</v>
      </c>
      <c r="AN8" s="48" t="s">
        <v>71</v>
      </c>
      <c r="AO8" s="49">
        <f t="shared" si="9"/>
        <v>21</v>
      </c>
      <c r="AP8" s="48" t="s">
        <v>72</v>
      </c>
      <c r="AQ8" s="48"/>
      <c r="AR8" s="50">
        <f t="shared" si="10"/>
        <v>6900</v>
      </c>
      <c r="AS8" s="2"/>
      <c r="AT8" s="2"/>
      <c r="AU8" s="53">
        <f>AR8</f>
        <v>6900</v>
      </c>
      <c r="AV8" s="2">
        <v>1</v>
      </c>
      <c r="AW8" t="s">
        <v>88</v>
      </c>
      <c r="AZ8" s="51" t="s">
        <v>73</v>
      </c>
      <c r="BA8" s="52" t="s">
        <v>74</v>
      </c>
      <c r="BB8" s="52" t="s">
        <v>75</v>
      </c>
      <c r="BC8" s="52" t="s">
        <v>76</v>
      </c>
    </row>
    <row r="9" spans="1:107" s="55" customFormat="1" ht="15" customHeight="1">
      <c r="A9" s="37" t="s">
        <v>89</v>
      </c>
      <c r="B9" s="38" t="s">
        <v>90</v>
      </c>
      <c r="C9" s="43"/>
      <c r="D9" s="40" t="s">
        <v>91</v>
      </c>
      <c r="E9" s="41" t="s">
        <v>92</v>
      </c>
      <c r="F9" s="40" t="s">
        <v>59</v>
      </c>
      <c r="G9" s="40" t="s">
        <v>93</v>
      </c>
      <c r="H9" s="38" t="s">
        <v>61</v>
      </c>
      <c r="I9" s="42" t="s">
        <v>94</v>
      </c>
      <c r="J9" s="43"/>
      <c r="K9" s="42" t="s">
        <v>63</v>
      </c>
      <c r="L9" s="42" t="s">
        <v>63</v>
      </c>
      <c r="M9" s="42" t="s">
        <v>85</v>
      </c>
      <c r="N9" s="42">
        <v>48</v>
      </c>
      <c r="O9" s="42" t="s">
        <v>95</v>
      </c>
      <c r="P9" s="44" t="s">
        <v>96</v>
      </c>
      <c r="Q9" s="43"/>
      <c r="R9" s="38" t="s">
        <v>67</v>
      </c>
      <c r="S9" s="38" t="s">
        <v>67</v>
      </c>
      <c r="T9" s="38">
        <v>800000</v>
      </c>
      <c r="U9" s="40" t="s">
        <v>97</v>
      </c>
      <c r="V9" s="40" t="s">
        <v>98</v>
      </c>
      <c r="W9" s="40" t="s">
        <v>91</v>
      </c>
      <c r="X9" s="40">
        <v>4</v>
      </c>
      <c r="Y9" s="38"/>
      <c r="Z9" s="38"/>
      <c r="AA9" s="43"/>
      <c r="AB9" s="38" t="str">
        <f t="shared" si="0"/>
        <v>NOEC</v>
      </c>
      <c r="AC9" s="38">
        <f t="shared" si="1"/>
        <v>1</v>
      </c>
      <c r="AD9" s="45">
        <f t="shared" si="2"/>
        <v>800000</v>
      </c>
      <c r="AE9" s="46" t="s">
        <v>99</v>
      </c>
      <c r="AF9" s="38">
        <f t="shared" si="3"/>
        <v>2</v>
      </c>
      <c r="AG9" s="45">
        <f t="shared" si="4"/>
        <v>400000</v>
      </c>
      <c r="AH9" s="43"/>
      <c r="AI9" s="47" t="str">
        <f t="shared" si="5"/>
        <v>NOEC</v>
      </c>
      <c r="AJ9" s="48" t="s">
        <v>100</v>
      </c>
      <c r="AK9" s="48" t="str">
        <f t="shared" si="6"/>
        <v xml:space="preserve">Acute </v>
      </c>
      <c r="AL9" s="48" t="str">
        <f t="shared" si="7"/>
        <v>n</v>
      </c>
      <c r="AM9" s="39" t="str">
        <f t="shared" si="8"/>
        <v>Mortality</v>
      </c>
      <c r="AN9" s="48" t="s">
        <v>71</v>
      </c>
      <c r="AO9" s="49">
        <f t="shared" si="9"/>
        <v>48</v>
      </c>
      <c r="AP9" s="48" t="s">
        <v>72</v>
      </c>
      <c r="AQ9" s="43"/>
      <c r="AR9" s="50">
        <f t="shared" si="10"/>
        <v>400000</v>
      </c>
      <c r="AS9"/>
      <c r="AT9"/>
      <c r="AU9"/>
      <c r="AV9"/>
      <c r="AW9"/>
      <c r="AX9" s="54" t="s">
        <v>101</v>
      </c>
      <c r="BA9" s="56" t="s">
        <v>102</v>
      </c>
      <c r="BB9" s="56">
        <v>1</v>
      </c>
      <c r="BC9" s="56" t="s">
        <v>103</v>
      </c>
      <c r="BF9" s="54"/>
      <c r="BG9" s="54"/>
      <c r="BH9" s="54"/>
      <c r="BI9" s="54" t="s">
        <v>101</v>
      </c>
      <c r="BJ9" s="54" t="s">
        <v>101</v>
      </c>
      <c r="BK9" s="54" t="s">
        <v>101</v>
      </c>
      <c r="BL9" s="54" t="s">
        <v>101</v>
      </c>
      <c r="BM9" s="54" t="s">
        <v>101</v>
      </c>
      <c r="BN9" s="54" t="s">
        <v>101</v>
      </c>
      <c r="BO9" s="54" t="s">
        <v>101</v>
      </c>
      <c r="BP9" s="54" t="s">
        <v>101</v>
      </c>
      <c r="BQ9" s="54" t="s">
        <v>101</v>
      </c>
      <c r="BR9" s="54" t="s">
        <v>101</v>
      </c>
      <c r="BS9" s="54" t="s">
        <v>101</v>
      </c>
      <c r="BT9" s="54" t="s">
        <v>101</v>
      </c>
      <c r="BU9" s="54" t="s">
        <v>101</v>
      </c>
      <c r="BV9" s="54" t="s">
        <v>101</v>
      </c>
      <c r="BW9" s="54" t="s">
        <v>101</v>
      </c>
      <c r="BX9" s="54" t="s">
        <v>101</v>
      </c>
      <c r="BY9" s="54" t="s">
        <v>101</v>
      </c>
      <c r="BZ9" s="54" t="s">
        <v>101</v>
      </c>
      <c r="CA9" s="54" t="s">
        <v>101</v>
      </c>
      <c r="CB9" s="54" t="s">
        <v>101</v>
      </c>
      <c r="CC9" s="54" t="s">
        <v>101</v>
      </c>
      <c r="CD9" s="54" t="s">
        <v>101</v>
      </c>
      <c r="CE9" s="54" t="s">
        <v>101</v>
      </c>
      <c r="CF9" s="54" t="s">
        <v>101</v>
      </c>
      <c r="CG9" s="54" t="s">
        <v>101</v>
      </c>
      <c r="CH9" s="54" t="s">
        <v>101</v>
      </c>
      <c r="CI9" s="54" t="s">
        <v>101</v>
      </c>
      <c r="CJ9" s="54" t="s">
        <v>101</v>
      </c>
      <c r="CK9" s="54" t="s">
        <v>101</v>
      </c>
      <c r="CL9" s="54" t="s">
        <v>101</v>
      </c>
      <c r="CM9" s="54" t="s">
        <v>101</v>
      </c>
      <c r="CN9" s="54" t="s">
        <v>101</v>
      </c>
      <c r="CO9" s="54" t="s">
        <v>101</v>
      </c>
      <c r="CP9" s="54" t="s">
        <v>101</v>
      </c>
      <c r="CQ9" s="54" t="s">
        <v>101</v>
      </c>
      <c r="CR9" s="54" t="s">
        <v>101</v>
      </c>
      <c r="CS9" s="54" t="s">
        <v>101</v>
      </c>
      <c r="CT9" s="54" t="s">
        <v>101</v>
      </c>
      <c r="CU9" s="54" t="s">
        <v>101</v>
      </c>
      <c r="CV9" s="54" t="s">
        <v>101</v>
      </c>
      <c r="CW9" s="54" t="s">
        <v>101</v>
      </c>
      <c r="CX9" s="54" t="s">
        <v>101</v>
      </c>
      <c r="CY9" s="54" t="s">
        <v>101</v>
      </c>
      <c r="CZ9" s="54" t="s">
        <v>101</v>
      </c>
      <c r="DA9" s="54" t="s">
        <v>101</v>
      </c>
    </row>
    <row r="10" spans="1:107" ht="15" customHeight="1">
      <c r="A10" s="37" t="s">
        <v>104</v>
      </c>
      <c r="B10" s="38">
        <v>154</v>
      </c>
      <c r="C10" s="39"/>
      <c r="D10" s="40" t="s">
        <v>79</v>
      </c>
      <c r="E10" s="41" t="s">
        <v>105</v>
      </c>
      <c r="F10" s="40" t="s">
        <v>81</v>
      </c>
      <c r="G10" s="40" t="s">
        <v>82</v>
      </c>
      <c r="H10" s="38" t="s">
        <v>61</v>
      </c>
      <c r="I10" s="42" t="s">
        <v>83</v>
      </c>
      <c r="J10" s="43"/>
      <c r="K10" s="42" t="s">
        <v>84</v>
      </c>
      <c r="L10" s="42" t="s">
        <v>84</v>
      </c>
      <c r="M10" s="42" t="s">
        <v>85</v>
      </c>
      <c r="N10" s="42">
        <v>21</v>
      </c>
      <c r="O10" s="42" t="s">
        <v>65</v>
      </c>
      <c r="P10" s="44" t="s">
        <v>66</v>
      </c>
      <c r="Q10" s="38"/>
      <c r="R10" s="38" t="s">
        <v>67</v>
      </c>
      <c r="S10" s="38" t="s">
        <v>67</v>
      </c>
      <c r="T10" s="38">
        <v>6900</v>
      </c>
      <c r="U10" s="40" t="s">
        <v>86</v>
      </c>
      <c r="V10" s="40" t="s">
        <v>87</v>
      </c>
      <c r="W10" s="40" t="s">
        <v>79</v>
      </c>
      <c r="X10" s="40">
        <v>7</v>
      </c>
      <c r="Y10" s="39"/>
      <c r="Z10" s="39"/>
      <c r="AA10" s="43"/>
      <c r="AB10" s="38" t="str">
        <f t="shared" si="0"/>
        <v>NOEC</v>
      </c>
      <c r="AC10" s="38">
        <f t="shared" si="1"/>
        <v>1</v>
      </c>
      <c r="AD10" s="45">
        <f t="shared" si="2"/>
        <v>6900</v>
      </c>
      <c r="AE10" s="46" t="str">
        <f t="shared" ref="AE10:AE73" si="11">P10</f>
        <v>Chronic</v>
      </c>
      <c r="AF10" s="38">
        <f t="shared" si="3"/>
        <v>1</v>
      </c>
      <c r="AG10" s="45">
        <f t="shared" si="4"/>
        <v>6900</v>
      </c>
      <c r="AH10" s="43"/>
      <c r="AI10" s="47" t="str">
        <f t="shared" si="5"/>
        <v>NOEC</v>
      </c>
      <c r="AJ10" s="48" t="s">
        <v>70</v>
      </c>
      <c r="AK10" s="48" t="str">
        <f t="shared" si="6"/>
        <v>Chronic</v>
      </c>
      <c r="AL10" s="48" t="str">
        <f t="shared" si="7"/>
        <v>y</v>
      </c>
      <c r="AM10" s="39" t="str">
        <f t="shared" si="8"/>
        <v>Growth (dry weight)</v>
      </c>
      <c r="AN10" s="48" t="s">
        <v>71</v>
      </c>
      <c r="AO10" s="49">
        <f t="shared" si="9"/>
        <v>21</v>
      </c>
      <c r="AP10" s="48" t="s">
        <v>72</v>
      </c>
      <c r="AQ10" s="48"/>
      <c r="AR10" s="50">
        <f t="shared" si="10"/>
        <v>6900</v>
      </c>
      <c r="AS10" s="2"/>
      <c r="AT10" s="2"/>
      <c r="AU10" s="53">
        <f>AR10</f>
        <v>6900</v>
      </c>
      <c r="AV10" s="2">
        <v>1</v>
      </c>
      <c r="AW10" t="s">
        <v>88</v>
      </c>
      <c r="BA10" s="56" t="s">
        <v>106</v>
      </c>
      <c r="BB10" s="56">
        <v>1</v>
      </c>
      <c r="BC10" s="56" t="s">
        <v>103</v>
      </c>
    </row>
    <row r="11" spans="1:107" ht="15" customHeight="1">
      <c r="A11" s="37" t="s">
        <v>107</v>
      </c>
      <c r="B11" s="38">
        <v>191</v>
      </c>
      <c r="C11" s="43"/>
      <c r="D11" s="40" t="s">
        <v>108</v>
      </c>
      <c r="E11" s="41" t="s">
        <v>109</v>
      </c>
      <c r="F11" s="40" t="s">
        <v>59</v>
      </c>
      <c r="G11" s="40" t="s">
        <v>60</v>
      </c>
      <c r="H11" s="38" t="s">
        <v>61</v>
      </c>
      <c r="I11" s="42" t="s">
        <v>110</v>
      </c>
      <c r="J11" s="43"/>
      <c r="K11" s="42" t="s">
        <v>63</v>
      </c>
      <c r="L11" s="42" t="s">
        <v>63</v>
      </c>
      <c r="M11" s="42" t="s">
        <v>64</v>
      </c>
      <c r="N11" s="42">
        <v>52</v>
      </c>
      <c r="O11" s="42" t="s">
        <v>95</v>
      </c>
      <c r="P11" s="44" t="s">
        <v>96</v>
      </c>
      <c r="Q11" s="43"/>
      <c r="R11" s="38" t="s">
        <v>67</v>
      </c>
      <c r="S11" s="38" t="s">
        <v>67</v>
      </c>
      <c r="T11" s="38">
        <v>299800</v>
      </c>
      <c r="U11" s="40" t="s">
        <v>111</v>
      </c>
      <c r="V11" s="40" t="s">
        <v>87</v>
      </c>
      <c r="W11" s="40" t="s">
        <v>108</v>
      </c>
      <c r="X11" s="40">
        <v>4.5</v>
      </c>
      <c r="Y11" s="38"/>
      <c r="Z11" s="38"/>
      <c r="AA11" s="43"/>
      <c r="AB11" s="38" t="str">
        <f t="shared" si="0"/>
        <v>LC50</v>
      </c>
      <c r="AC11" s="38">
        <f t="shared" si="1"/>
        <v>5</v>
      </c>
      <c r="AD11" s="45">
        <f t="shared" si="2"/>
        <v>59960</v>
      </c>
      <c r="AE11" s="46" t="s">
        <v>99</v>
      </c>
      <c r="AF11" s="38">
        <f t="shared" si="3"/>
        <v>2</v>
      </c>
      <c r="AG11" s="45">
        <f t="shared" si="4"/>
        <v>29980</v>
      </c>
      <c r="AH11" s="43"/>
      <c r="AI11" s="47" t="str">
        <f t="shared" si="5"/>
        <v>LC50</v>
      </c>
      <c r="AJ11" s="48" t="s">
        <v>100</v>
      </c>
      <c r="AK11" s="48" t="str">
        <f t="shared" si="6"/>
        <v xml:space="preserve">Acute </v>
      </c>
      <c r="AL11" s="48" t="str">
        <f t="shared" si="7"/>
        <v>n</v>
      </c>
      <c r="AM11" s="39" t="str">
        <f t="shared" si="8"/>
        <v>Mortality</v>
      </c>
      <c r="AN11" s="48" t="s">
        <v>71</v>
      </c>
      <c r="AO11" s="49">
        <f t="shared" si="9"/>
        <v>52</v>
      </c>
      <c r="AP11" s="48" t="s">
        <v>72</v>
      </c>
      <c r="AQ11" s="43"/>
      <c r="AR11" s="50">
        <f t="shared" si="10"/>
        <v>29980</v>
      </c>
      <c r="AS11"/>
      <c r="AT11"/>
      <c r="AU11"/>
      <c r="AV11"/>
      <c r="BA11" s="56" t="s">
        <v>85</v>
      </c>
      <c r="BB11" s="56">
        <v>1</v>
      </c>
      <c r="BC11" s="56" t="s">
        <v>103</v>
      </c>
    </row>
    <row r="12" spans="1:107" ht="15" customHeight="1">
      <c r="A12" s="37" t="s">
        <v>112</v>
      </c>
      <c r="B12" s="38">
        <v>191</v>
      </c>
      <c r="C12" s="43"/>
      <c r="D12" s="40" t="s">
        <v>108</v>
      </c>
      <c r="E12" s="41" t="s">
        <v>109</v>
      </c>
      <c r="F12" s="40" t="s">
        <v>59</v>
      </c>
      <c r="G12" s="40" t="s">
        <v>60</v>
      </c>
      <c r="H12" s="38" t="s">
        <v>61</v>
      </c>
      <c r="I12" s="42" t="s">
        <v>110</v>
      </c>
      <c r="J12" s="43"/>
      <c r="K12" s="42" t="s">
        <v>63</v>
      </c>
      <c r="L12" s="42" t="s">
        <v>63</v>
      </c>
      <c r="M12" s="42" t="s">
        <v>64</v>
      </c>
      <c r="N12" s="42">
        <v>55</v>
      </c>
      <c r="O12" s="42" t="s">
        <v>95</v>
      </c>
      <c r="P12" s="44" t="s">
        <v>96</v>
      </c>
      <c r="Q12" s="43"/>
      <c r="R12" s="38" t="s">
        <v>67</v>
      </c>
      <c r="S12" s="38" t="s">
        <v>67</v>
      </c>
      <c r="T12" s="38">
        <v>430500</v>
      </c>
      <c r="U12" s="40" t="s">
        <v>113</v>
      </c>
      <c r="V12" s="40" t="s">
        <v>87</v>
      </c>
      <c r="W12" s="40" t="s">
        <v>108</v>
      </c>
      <c r="X12" s="40">
        <v>6</v>
      </c>
      <c r="Y12" s="38"/>
      <c r="Z12" s="38"/>
      <c r="AA12" s="43"/>
      <c r="AB12" s="38" t="str">
        <f t="shared" si="0"/>
        <v>LC50</v>
      </c>
      <c r="AC12" s="38">
        <f t="shared" si="1"/>
        <v>5</v>
      </c>
      <c r="AD12" s="45">
        <f t="shared" si="2"/>
        <v>86100</v>
      </c>
      <c r="AE12" s="46" t="s">
        <v>99</v>
      </c>
      <c r="AF12" s="38">
        <f t="shared" si="3"/>
        <v>2</v>
      </c>
      <c r="AG12" s="45">
        <f t="shared" si="4"/>
        <v>43050</v>
      </c>
      <c r="AH12" s="43"/>
      <c r="AI12" s="47" t="str">
        <f t="shared" si="5"/>
        <v>LC50</v>
      </c>
      <c r="AJ12" s="48" t="s">
        <v>100</v>
      </c>
      <c r="AK12" s="48" t="str">
        <f t="shared" si="6"/>
        <v xml:space="preserve">Acute </v>
      </c>
      <c r="AL12" s="48" t="str">
        <f t="shared" si="7"/>
        <v>n</v>
      </c>
      <c r="AM12" s="39" t="str">
        <f t="shared" si="8"/>
        <v>Mortality</v>
      </c>
      <c r="AN12" s="48" t="s">
        <v>71</v>
      </c>
      <c r="AO12" s="49">
        <f t="shared" si="9"/>
        <v>55</v>
      </c>
      <c r="AP12" s="48" t="s">
        <v>114</v>
      </c>
      <c r="AQ12" s="43"/>
      <c r="AR12" s="50">
        <f t="shared" si="10"/>
        <v>43050</v>
      </c>
      <c r="AS12"/>
      <c r="AT12"/>
      <c r="AU12"/>
      <c r="AV12"/>
      <c r="BA12" s="56" t="s">
        <v>115</v>
      </c>
      <c r="BB12" s="57">
        <v>2.5</v>
      </c>
      <c r="BC12" s="56" t="s">
        <v>103</v>
      </c>
    </row>
    <row r="13" spans="1:107" ht="15" customHeight="1">
      <c r="A13" s="37" t="s">
        <v>116</v>
      </c>
      <c r="B13" s="38">
        <v>204</v>
      </c>
      <c r="C13" s="43"/>
      <c r="D13" s="40" t="s">
        <v>117</v>
      </c>
      <c r="E13" s="41" t="s">
        <v>118</v>
      </c>
      <c r="F13" s="40" t="s">
        <v>119</v>
      </c>
      <c r="G13" s="40" t="s">
        <v>119</v>
      </c>
      <c r="H13" s="38" t="s">
        <v>61</v>
      </c>
      <c r="I13" s="42" t="s">
        <v>120</v>
      </c>
      <c r="J13" s="43"/>
      <c r="K13" s="42" t="s">
        <v>63</v>
      </c>
      <c r="L13" s="42" t="s">
        <v>63</v>
      </c>
      <c r="M13" s="42" t="s">
        <v>64</v>
      </c>
      <c r="N13" s="42">
        <v>24</v>
      </c>
      <c r="O13" s="42" t="s">
        <v>95</v>
      </c>
      <c r="P13" s="44" t="s">
        <v>96</v>
      </c>
      <c r="Q13" s="43"/>
      <c r="R13" s="38" t="s">
        <v>67</v>
      </c>
      <c r="S13" s="38" t="s">
        <v>67</v>
      </c>
      <c r="T13" s="38">
        <v>358</v>
      </c>
      <c r="U13" s="40" t="s">
        <v>121</v>
      </c>
      <c r="V13" s="40" t="s">
        <v>122</v>
      </c>
      <c r="W13" s="40" t="s">
        <v>117</v>
      </c>
      <c r="X13" s="40">
        <v>7.5</v>
      </c>
      <c r="Y13" s="38"/>
      <c r="Z13" s="38"/>
      <c r="AA13" s="43"/>
      <c r="AB13" s="38" t="str">
        <f t="shared" si="0"/>
        <v>LC50</v>
      </c>
      <c r="AC13" s="38">
        <f t="shared" si="1"/>
        <v>5</v>
      </c>
      <c r="AD13" s="45">
        <f t="shared" si="2"/>
        <v>71.599999999999994</v>
      </c>
      <c r="AE13" s="46" t="s">
        <v>99</v>
      </c>
      <c r="AF13" s="38">
        <f t="shared" si="3"/>
        <v>2</v>
      </c>
      <c r="AG13" s="45">
        <f t="shared" si="4"/>
        <v>35.799999999999997</v>
      </c>
      <c r="AH13" s="43"/>
      <c r="AI13" s="47" t="str">
        <f t="shared" si="5"/>
        <v>LC50</v>
      </c>
      <c r="AJ13" s="48" t="s">
        <v>100</v>
      </c>
      <c r="AK13" s="48" t="str">
        <f t="shared" si="6"/>
        <v xml:space="preserve">Acute </v>
      </c>
      <c r="AL13" s="48" t="str">
        <f t="shared" si="7"/>
        <v>n</v>
      </c>
      <c r="AM13" s="39" t="str">
        <f t="shared" si="8"/>
        <v>Mortality</v>
      </c>
      <c r="AN13" s="48" t="s">
        <v>123</v>
      </c>
      <c r="AO13" s="49">
        <f t="shared" si="9"/>
        <v>24</v>
      </c>
      <c r="AP13" s="48" t="s">
        <v>124</v>
      </c>
      <c r="AQ13" s="43"/>
      <c r="AR13" s="50">
        <f t="shared" si="10"/>
        <v>35.799999999999997</v>
      </c>
      <c r="AS13"/>
      <c r="AT13"/>
      <c r="AU13"/>
      <c r="AV13"/>
      <c r="BA13" s="58" t="s">
        <v>125</v>
      </c>
      <c r="BB13" s="58">
        <v>5</v>
      </c>
      <c r="BC13" s="56" t="s">
        <v>103</v>
      </c>
    </row>
    <row r="14" spans="1:107" ht="15" customHeight="1">
      <c r="A14" s="37" t="s">
        <v>126</v>
      </c>
      <c r="B14" s="38">
        <v>204</v>
      </c>
      <c r="C14" s="43"/>
      <c r="D14" s="40" t="s">
        <v>117</v>
      </c>
      <c r="E14" s="41" t="s">
        <v>118</v>
      </c>
      <c r="F14" s="40" t="s">
        <v>119</v>
      </c>
      <c r="G14" s="40" t="s">
        <v>119</v>
      </c>
      <c r="H14" s="38" t="s">
        <v>61</v>
      </c>
      <c r="I14" s="42" t="s">
        <v>120</v>
      </c>
      <c r="J14" s="43"/>
      <c r="K14" s="42" t="s">
        <v>63</v>
      </c>
      <c r="L14" s="42" t="s">
        <v>63</v>
      </c>
      <c r="M14" s="42" t="s">
        <v>85</v>
      </c>
      <c r="N14" s="42">
        <v>24</v>
      </c>
      <c r="O14" s="42" t="s">
        <v>95</v>
      </c>
      <c r="P14" s="44" t="s">
        <v>96</v>
      </c>
      <c r="Q14" s="43"/>
      <c r="R14" s="38" t="s">
        <v>67</v>
      </c>
      <c r="S14" s="38" t="s">
        <v>67</v>
      </c>
      <c r="T14" s="38">
        <v>500</v>
      </c>
      <c r="U14" s="40" t="s">
        <v>127</v>
      </c>
      <c r="V14" s="40" t="s">
        <v>122</v>
      </c>
      <c r="W14" s="40" t="s">
        <v>117</v>
      </c>
      <c r="X14" s="40">
        <v>7.5</v>
      </c>
      <c r="Y14" s="38"/>
      <c r="Z14" s="38"/>
      <c r="AA14" s="43"/>
      <c r="AB14" s="38" t="str">
        <f t="shared" si="0"/>
        <v>NOEC</v>
      </c>
      <c r="AC14" s="38">
        <f t="shared" si="1"/>
        <v>1</v>
      </c>
      <c r="AD14" s="45">
        <f t="shared" si="2"/>
        <v>500</v>
      </c>
      <c r="AE14" s="46" t="s">
        <v>99</v>
      </c>
      <c r="AF14" s="38">
        <f t="shared" si="3"/>
        <v>2</v>
      </c>
      <c r="AG14" s="45">
        <f t="shared" si="4"/>
        <v>250</v>
      </c>
      <c r="AH14" s="43"/>
      <c r="AI14" s="47" t="str">
        <f t="shared" si="5"/>
        <v>NOEC</v>
      </c>
      <c r="AJ14" s="48" t="s">
        <v>100</v>
      </c>
      <c r="AK14" s="48" t="str">
        <f t="shared" si="6"/>
        <v xml:space="preserve">Acute </v>
      </c>
      <c r="AL14" s="48" t="str">
        <f t="shared" si="7"/>
        <v>n</v>
      </c>
      <c r="AM14" s="39" t="str">
        <f t="shared" si="8"/>
        <v>Mortality</v>
      </c>
      <c r="AN14" s="48" t="s">
        <v>71</v>
      </c>
      <c r="AO14" s="49">
        <f t="shared" si="9"/>
        <v>24</v>
      </c>
      <c r="AP14" s="48" t="s">
        <v>72</v>
      </c>
      <c r="AQ14" s="43"/>
      <c r="AR14" s="50">
        <f t="shared" si="10"/>
        <v>250</v>
      </c>
      <c r="AS14"/>
      <c r="AT14"/>
      <c r="AU14"/>
      <c r="AV14"/>
      <c r="BA14" s="56" t="s">
        <v>64</v>
      </c>
      <c r="BB14" s="57">
        <v>5</v>
      </c>
      <c r="BC14" s="56" t="s">
        <v>103</v>
      </c>
    </row>
    <row r="15" spans="1:107" ht="15" customHeight="1">
      <c r="A15" s="37" t="s">
        <v>128</v>
      </c>
      <c r="B15" s="38">
        <v>158</v>
      </c>
      <c r="C15" s="43"/>
      <c r="D15" s="40" t="s">
        <v>129</v>
      </c>
      <c r="E15" s="41" t="s">
        <v>130</v>
      </c>
      <c r="F15" s="40" t="s">
        <v>59</v>
      </c>
      <c r="G15" s="40" t="s">
        <v>60</v>
      </c>
      <c r="H15" s="38" t="s">
        <v>61</v>
      </c>
      <c r="I15" s="42" t="s">
        <v>131</v>
      </c>
      <c r="J15" s="43"/>
      <c r="K15" s="42" t="s">
        <v>132</v>
      </c>
      <c r="L15" s="42" t="s">
        <v>132</v>
      </c>
      <c r="M15" s="42" t="s">
        <v>125</v>
      </c>
      <c r="N15" s="42">
        <v>30</v>
      </c>
      <c r="O15" s="42" t="s">
        <v>65</v>
      </c>
      <c r="P15" s="44" t="s">
        <v>66</v>
      </c>
      <c r="Q15" s="43"/>
      <c r="R15" s="38" t="s">
        <v>67</v>
      </c>
      <c r="S15" s="38" t="s">
        <v>67</v>
      </c>
      <c r="T15" s="38">
        <v>13900</v>
      </c>
      <c r="U15" s="40" t="s">
        <v>133</v>
      </c>
      <c r="V15" s="40" t="s">
        <v>134</v>
      </c>
      <c r="W15" s="40" t="s">
        <v>129</v>
      </c>
      <c r="X15" s="40">
        <v>7</v>
      </c>
      <c r="Y15" s="38"/>
      <c r="Z15" s="38"/>
      <c r="AA15" s="43"/>
      <c r="AB15" s="38" t="str">
        <f t="shared" si="0"/>
        <v>EC50</v>
      </c>
      <c r="AC15" s="38">
        <f t="shared" si="1"/>
        <v>5</v>
      </c>
      <c r="AD15" s="45">
        <f t="shared" si="2"/>
        <v>2780</v>
      </c>
      <c r="AE15" s="46" t="str">
        <f t="shared" si="11"/>
        <v>Chronic</v>
      </c>
      <c r="AF15" s="38">
        <f t="shared" si="3"/>
        <v>1</v>
      </c>
      <c r="AG15" s="45">
        <f t="shared" si="4"/>
        <v>2780</v>
      </c>
      <c r="AH15" s="43"/>
      <c r="AI15" s="47" t="str">
        <f t="shared" si="5"/>
        <v>EC50</v>
      </c>
      <c r="AJ15" s="48" t="s">
        <v>70</v>
      </c>
      <c r="AK15" s="48" t="str">
        <f t="shared" si="6"/>
        <v>Chronic</v>
      </c>
      <c r="AL15" s="48" t="str">
        <f t="shared" si="7"/>
        <v>y</v>
      </c>
      <c r="AM15" s="39" t="str">
        <f t="shared" si="8"/>
        <v>Immobility</v>
      </c>
      <c r="AN15" s="48" t="s">
        <v>123</v>
      </c>
      <c r="AO15" s="49">
        <f t="shared" si="9"/>
        <v>30</v>
      </c>
      <c r="AP15" s="48" t="s">
        <v>124</v>
      </c>
      <c r="AQ15" s="43"/>
      <c r="AR15" s="50">
        <f t="shared" si="10"/>
        <v>2780</v>
      </c>
      <c r="AS15"/>
      <c r="AT15"/>
      <c r="AU15"/>
      <c r="AV15"/>
    </row>
    <row r="16" spans="1:107" ht="15" customHeight="1">
      <c r="A16" s="37" t="s">
        <v>135</v>
      </c>
      <c r="B16" s="38">
        <v>158</v>
      </c>
      <c r="C16" s="39"/>
      <c r="D16" s="40" t="s">
        <v>129</v>
      </c>
      <c r="E16" s="41" t="s">
        <v>130</v>
      </c>
      <c r="F16" s="40" t="s">
        <v>59</v>
      </c>
      <c r="G16" s="40" t="s">
        <v>60</v>
      </c>
      <c r="H16" s="38" t="s">
        <v>61</v>
      </c>
      <c r="I16" s="42" t="s">
        <v>131</v>
      </c>
      <c r="J16" s="43"/>
      <c r="K16" s="42" t="s">
        <v>132</v>
      </c>
      <c r="L16" s="42" t="s">
        <v>132</v>
      </c>
      <c r="M16" s="42" t="s">
        <v>125</v>
      </c>
      <c r="N16" s="42">
        <v>30</v>
      </c>
      <c r="O16" s="42" t="s">
        <v>65</v>
      </c>
      <c r="P16" s="44" t="s">
        <v>66</v>
      </c>
      <c r="Q16" s="38"/>
      <c r="R16" s="38" t="s">
        <v>67</v>
      </c>
      <c r="S16" s="38" t="s">
        <v>67</v>
      </c>
      <c r="T16" s="38">
        <v>13200</v>
      </c>
      <c r="U16" s="40" t="s">
        <v>136</v>
      </c>
      <c r="V16" s="40" t="s">
        <v>134</v>
      </c>
      <c r="W16" s="40" t="s">
        <v>129</v>
      </c>
      <c r="X16" s="40">
        <v>7</v>
      </c>
      <c r="Y16" s="39"/>
      <c r="Z16" s="39"/>
      <c r="AA16" s="43"/>
      <c r="AB16" s="38" t="str">
        <f t="shared" si="0"/>
        <v>EC50</v>
      </c>
      <c r="AC16" s="38">
        <f t="shared" si="1"/>
        <v>5</v>
      </c>
      <c r="AD16" s="45">
        <f t="shared" si="2"/>
        <v>2640</v>
      </c>
      <c r="AE16" s="46" t="str">
        <f t="shared" si="11"/>
        <v>Chronic</v>
      </c>
      <c r="AF16" s="38">
        <f t="shared" si="3"/>
        <v>1</v>
      </c>
      <c r="AG16" s="45">
        <f t="shared" si="4"/>
        <v>2640</v>
      </c>
      <c r="AH16" s="43"/>
      <c r="AI16" s="47" t="str">
        <f t="shared" si="5"/>
        <v>EC50</v>
      </c>
      <c r="AJ16" s="48" t="s">
        <v>70</v>
      </c>
      <c r="AK16" s="48" t="str">
        <f t="shared" si="6"/>
        <v>Chronic</v>
      </c>
      <c r="AL16" s="48" t="str">
        <f t="shared" si="7"/>
        <v>y</v>
      </c>
      <c r="AM16" s="39" t="str">
        <f t="shared" si="8"/>
        <v>Immobility</v>
      </c>
      <c r="AN16" s="48" t="s">
        <v>123</v>
      </c>
      <c r="AO16" s="49">
        <f t="shared" si="9"/>
        <v>30</v>
      </c>
      <c r="AP16" s="48" t="s">
        <v>124</v>
      </c>
      <c r="AQ16" s="43"/>
      <c r="AR16" s="50">
        <f t="shared" si="10"/>
        <v>2640</v>
      </c>
      <c r="AS16"/>
      <c r="AT16"/>
      <c r="AU16"/>
      <c r="AV16"/>
    </row>
    <row r="17" spans="1:55" ht="15" customHeight="1">
      <c r="A17" s="37" t="s">
        <v>137</v>
      </c>
      <c r="B17" s="38">
        <v>158</v>
      </c>
      <c r="C17" s="43"/>
      <c r="D17" s="40" t="s">
        <v>129</v>
      </c>
      <c r="E17" s="41" t="s">
        <v>130</v>
      </c>
      <c r="F17" s="40" t="s">
        <v>59</v>
      </c>
      <c r="G17" s="40" t="s">
        <v>60</v>
      </c>
      <c r="H17" s="38" t="s">
        <v>61</v>
      </c>
      <c r="I17" s="42" t="s">
        <v>131</v>
      </c>
      <c r="J17" s="43"/>
      <c r="K17" s="42" t="s">
        <v>132</v>
      </c>
      <c r="L17" s="42" t="s">
        <v>132</v>
      </c>
      <c r="M17" s="42" t="s">
        <v>64</v>
      </c>
      <c r="N17" s="42">
        <v>96</v>
      </c>
      <c r="O17" s="42" t="s">
        <v>95</v>
      </c>
      <c r="P17" s="44" t="s">
        <v>96</v>
      </c>
      <c r="Q17" s="43"/>
      <c r="R17" s="38" t="s">
        <v>67</v>
      </c>
      <c r="S17" s="38" t="s">
        <v>67</v>
      </c>
      <c r="T17" s="38">
        <v>18500</v>
      </c>
      <c r="U17" s="40" t="s">
        <v>138</v>
      </c>
      <c r="V17" s="40" t="s">
        <v>134</v>
      </c>
      <c r="W17" s="40" t="s">
        <v>129</v>
      </c>
      <c r="X17" s="40">
        <v>7</v>
      </c>
      <c r="Y17" s="38"/>
      <c r="Z17" s="38"/>
      <c r="AA17" s="43"/>
      <c r="AB17" s="38" t="str">
        <f t="shared" si="0"/>
        <v>LC50</v>
      </c>
      <c r="AC17" s="38">
        <f t="shared" si="1"/>
        <v>5</v>
      </c>
      <c r="AD17" s="45">
        <f t="shared" si="2"/>
        <v>3700</v>
      </c>
      <c r="AE17" s="46" t="s">
        <v>99</v>
      </c>
      <c r="AF17" s="38">
        <f t="shared" si="3"/>
        <v>2</v>
      </c>
      <c r="AG17" s="45">
        <f t="shared" si="4"/>
        <v>1850</v>
      </c>
      <c r="AH17" s="43"/>
      <c r="AI17" s="47" t="str">
        <f t="shared" si="5"/>
        <v>LC50</v>
      </c>
      <c r="AJ17" s="48" t="s">
        <v>100</v>
      </c>
      <c r="AK17" s="48" t="str">
        <f t="shared" si="6"/>
        <v xml:space="preserve">Acute </v>
      </c>
      <c r="AL17" s="48" t="str">
        <f t="shared" si="7"/>
        <v>n</v>
      </c>
      <c r="AM17" s="39" t="str">
        <f t="shared" si="8"/>
        <v>Immobility</v>
      </c>
      <c r="AN17" s="48" t="s">
        <v>71</v>
      </c>
      <c r="AO17" s="49">
        <f t="shared" si="9"/>
        <v>96</v>
      </c>
      <c r="AP17" s="48" t="s">
        <v>72</v>
      </c>
      <c r="AQ17" s="43"/>
      <c r="AR17" s="50">
        <f t="shared" si="10"/>
        <v>1850</v>
      </c>
      <c r="AS17"/>
      <c r="AT17"/>
      <c r="AU17"/>
      <c r="AV17"/>
    </row>
    <row r="18" spans="1:55" ht="15" customHeight="1">
      <c r="A18" s="37" t="s">
        <v>139</v>
      </c>
      <c r="B18" s="38">
        <v>175</v>
      </c>
      <c r="C18" s="43"/>
      <c r="D18" s="40" t="s">
        <v>108</v>
      </c>
      <c r="E18" s="41" t="s">
        <v>140</v>
      </c>
      <c r="F18" s="40" t="s">
        <v>141</v>
      </c>
      <c r="G18" s="40" t="s">
        <v>142</v>
      </c>
      <c r="H18" s="38" t="s">
        <v>61</v>
      </c>
      <c r="I18" s="42" t="s">
        <v>143</v>
      </c>
      <c r="J18" s="43"/>
      <c r="K18" s="42" t="s">
        <v>63</v>
      </c>
      <c r="L18" s="42" t="s">
        <v>63</v>
      </c>
      <c r="M18" s="42" t="s">
        <v>64</v>
      </c>
      <c r="N18" s="42">
        <v>24</v>
      </c>
      <c r="O18" s="42" t="s">
        <v>95</v>
      </c>
      <c r="P18" s="44" t="s">
        <v>96</v>
      </c>
      <c r="Q18" s="43"/>
      <c r="R18" s="38" t="s">
        <v>67</v>
      </c>
      <c r="S18" s="38" t="s">
        <v>67</v>
      </c>
      <c r="T18" s="38">
        <v>230000</v>
      </c>
      <c r="U18" s="40" t="s">
        <v>144</v>
      </c>
      <c r="V18" s="40" t="s">
        <v>122</v>
      </c>
      <c r="W18" s="40" t="s">
        <v>108</v>
      </c>
      <c r="X18" s="40">
        <v>5.5</v>
      </c>
      <c r="Y18" s="38"/>
      <c r="Z18" s="38" t="s">
        <v>145</v>
      </c>
      <c r="AA18" s="43"/>
      <c r="AB18" s="38" t="str">
        <f t="shared" si="0"/>
        <v>LC50</v>
      </c>
      <c r="AC18" s="38">
        <f t="shared" si="1"/>
        <v>5</v>
      </c>
      <c r="AD18" s="45">
        <f t="shared" si="2"/>
        <v>46000</v>
      </c>
      <c r="AE18" s="46" t="s">
        <v>99</v>
      </c>
      <c r="AF18" s="38">
        <f t="shared" si="3"/>
        <v>2</v>
      </c>
      <c r="AG18" s="45">
        <f t="shared" si="4"/>
        <v>23000</v>
      </c>
      <c r="AH18" s="43"/>
      <c r="AI18" s="47" t="str">
        <f t="shared" si="5"/>
        <v>LC50</v>
      </c>
      <c r="AJ18" s="48" t="s">
        <v>100</v>
      </c>
      <c r="AK18" s="48" t="str">
        <f t="shared" si="6"/>
        <v xml:space="preserve">Acute </v>
      </c>
      <c r="AL18" s="48" t="str">
        <f t="shared" si="7"/>
        <v>n</v>
      </c>
      <c r="AM18" s="39" t="str">
        <f t="shared" si="8"/>
        <v>Mortality</v>
      </c>
      <c r="AN18" s="48" t="s">
        <v>71</v>
      </c>
      <c r="AO18" s="49">
        <f t="shared" si="9"/>
        <v>24</v>
      </c>
      <c r="AP18" s="48" t="s">
        <v>72</v>
      </c>
      <c r="AQ18" s="43"/>
      <c r="AR18" s="50">
        <f t="shared" si="10"/>
        <v>23000</v>
      </c>
      <c r="AS18"/>
      <c r="AT18"/>
      <c r="AU18"/>
      <c r="AV18"/>
    </row>
    <row r="19" spans="1:55" ht="15" customHeight="1">
      <c r="A19" s="37" t="s">
        <v>146</v>
      </c>
      <c r="B19" s="38">
        <v>204</v>
      </c>
      <c r="C19" s="43"/>
      <c r="D19" s="40" t="s">
        <v>117</v>
      </c>
      <c r="E19" s="41" t="s">
        <v>140</v>
      </c>
      <c r="F19" s="40" t="s">
        <v>119</v>
      </c>
      <c r="G19" s="40" t="s">
        <v>119</v>
      </c>
      <c r="H19" s="38" t="s">
        <v>61</v>
      </c>
      <c r="I19" s="42" t="s">
        <v>120</v>
      </c>
      <c r="J19" s="43"/>
      <c r="K19" s="42" t="s">
        <v>63</v>
      </c>
      <c r="L19" s="42" t="s">
        <v>63</v>
      </c>
      <c r="M19" s="42" t="s">
        <v>64</v>
      </c>
      <c r="N19" s="42">
        <v>24</v>
      </c>
      <c r="O19" s="42" t="s">
        <v>95</v>
      </c>
      <c r="P19" s="44" t="s">
        <v>96</v>
      </c>
      <c r="Q19" s="43"/>
      <c r="R19" s="38" t="s">
        <v>67</v>
      </c>
      <c r="S19" s="38" t="s">
        <v>67</v>
      </c>
      <c r="T19" s="38">
        <v>232</v>
      </c>
      <c r="U19" s="40" t="s">
        <v>147</v>
      </c>
      <c r="V19" s="40" t="s">
        <v>122</v>
      </c>
      <c r="W19" s="40" t="s">
        <v>117</v>
      </c>
      <c r="X19" s="40">
        <v>7.5</v>
      </c>
      <c r="Y19" s="38"/>
      <c r="Z19" s="38"/>
      <c r="AA19" s="43"/>
      <c r="AB19" s="38" t="str">
        <f t="shared" si="0"/>
        <v>LC50</v>
      </c>
      <c r="AC19" s="38">
        <f t="shared" si="1"/>
        <v>5</v>
      </c>
      <c r="AD19" s="45">
        <f t="shared" si="2"/>
        <v>46.4</v>
      </c>
      <c r="AE19" s="46" t="s">
        <v>99</v>
      </c>
      <c r="AF19" s="38">
        <f t="shared" si="3"/>
        <v>2</v>
      </c>
      <c r="AG19" s="45">
        <f t="shared" si="4"/>
        <v>23.2</v>
      </c>
      <c r="AH19" s="43"/>
      <c r="AI19" s="47" t="str">
        <f t="shared" si="5"/>
        <v>LC50</v>
      </c>
      <c r="AJ19" s="48" t="s">
        <v>100</v>
      </c>
      <c r="AK19" s="48" t="str">
        <f t="shared" si="6"/>
        <v xml:space="preserve">Acute </v>
      </c>
      <c r="AL19" s="48" t="str">
        <f t="shared" si="7"/>
        <v>n</v>
      </c>
      <c r="AM19" s="39" t="str">
        <f t="shared" si="8"/>
        <v>Mortality</v>
      </c>
      <c r="AN19" s="48" t="s">
        <v>123</v>
      </c>
      <c r="AO19" s="49">
        <f t="shared" si="9"/>
        <v>24</v>
      </c>
      <c r="AP19" s="48" t="s">
        <v>114</v>
      </c>
      <c r="AQ19" s="43"/>
      <c r="AR19" s="50">
        <f t="shared" si="10"/>
        <v>23.2</v>
      </c>
      <c r="AS19"/>
      <c r="AT19"/>
      <c r="AU19"/>
      <c r="AV19"/>
    </row>
    <row r="20" spans="1:55" ht="15" customHeight="1">
      <c r="A20" s="37" t="s">
        <v>148</v>
      </c>
      <c r="B20" s="38">
        <v>204</v>
      </c>
      <c r="C20" s="43"/>
      <c r="D20" s="40" t="s">
        <v>117</v>
      </c>
      <c r="E20" s="41" t="s">
        <v>140</v>
      </c>
      <c r="F20" s="40" t="s">
        <v>119</v>
      </c>
      <c r="G20" s="40" t="s">
        <v>119</v>
      </c>
      <c r="H20" s="38" t="s">
        <v>61</v>
      </c>
      <c r="I20" s="42" t="s">
        <v>120</v>
      </c>
      <c r="J20" s="43"/>
      <c r="K20" s="42" t="s">
        <v>63</v>
      </c>
      <c r="L20" s="42" t="s">
        <v>63</v>
      </c>
      <c r="M20" s="42" t="s">
        <v>85</v>
      </c>
      <c r="N20" s="42">
        <v>24</v>
      </c>
      <c r="O20" s="42" t="s">
        <v>95</v>
      </c>
      <c r="P20" s="44" t="s">
        <v>96</v>
      </c>
      <c r="Q20" s="43"/>
      <c r="R20" s="38" t="s">
        <v>67</v>
      </c>
      <c r="S20" s="38" t="s">
        <v>67</v>
      </c>
      <c r="T20" s="38">
        <v>100</v>
      </c>
      <c r="U20" s="40" t="s">
        <v>149</v>
      </c>
      <c r="V20" s="40" t="s">
        <v>122</v>
      </c>
      <c r="W20" s="40" t="s">
        <v>117</v>
      </c>
      <c r="X20" s="40">
        <v>7.5</v>
      </c>
      <c r="Y20" s="38"/>
      <c r="Z20" s="38"/>
      <c r="AA20" s="43"/>
      <c r="AB20" s="38" t="str">
        <f t="shared" si="0"/>
        <v>NOEC</v>
      </c>
      <c r="AC20" s="38">
        <f t="shared" si="1"/>
        <v>1</v>
      </c>
      <c r="AD20" s="45">
        <f t="shared" si="2"/>
        <v>100</v>
      </c>
      <c r="AE20" s="46" t="s">
        <v>99</v>
      </c>
      <c r="AF20" s="38">
        <f t="shared" si="3"/>
        <v>2</v>
      </c>
      <c r="AG20" s="45">
        <f t="shared" si="4"/>
        <v>50</v>
      </c>
      <c r="AH20" s="43"/>
      <c r="AI20" s="47" t="str">
        <f t="shared" si="5"/>
        <v>NOEC</v>
      </c>
      <c r="AJ20" s="48" t="s">
        <v>100</v>
      </c>
      <c r="AK20" s="48" t="str">
        <f t="shared" si="6"/>
        <v xml:space="preserve">Acute </v>
      </c>
      <c r="AL20" s="48" t="str">
        <f t="shared" si="7"/>
        <v>n</v>
      </c>
      <c r="AM20" s="39" t="str">
        <f t="shared" si="8"/>
        <v>Mortality</v>
      </c>
      <c r="AN20" s="48" t="s">
        <v>71</v>
      </c>
      <c r="AO20" s="49">
        <f t="shared" si="9"/>
        <v>24</v>
      </c>
      <c r="AP20" s="48" t="s">
        <v>72</v>
      </c>
      <c r="AQ20" s="43"/>
      <c r="AR20" s="50">
        <f t="shared" si="10"/>
        <v>50</v>
      </c>
      <c r="AS20"/>
      <c r="AT20"/>
      <c r="AU20"/>
      <c r="AV20"/>
    </row>
    <row r="21" spans="1:55" ht="15" customHeight="1">
      <c r="A21" s="37" t="s">
        <v>150</v>
      </c>
      <c r="B21" s="38">
        <v>192</v>
      </c>
      <c r="C21" s="43"/>
      <c r="D21" s="40" t="s">
        <v>108</v>
      </c>
      <c r="E21" s="41" t="s">
        <v>151</v>
      </c>
      <c r="F21" s="40" t="s">
        <v>59</v>
      </c>
      <c r="G21" s="40" t="s">
        <v>60</v>
      </c>
      <c r="H21" s="38" t="s">
        <v>61</v>
      </c>
      <c r="I21" s="42" t="s">
        <v>152</v>
      </c>
      <c r="J21" s="43"/>
      <c r="K21" s="42" t="s">
        <v>63</v>
      </c>
      <c r="L21" s="42" t="s">
        <v>63</v>
      </c>
      <c r="M21" s="42" t="s">
        <v>64</v>
      </c>
      <c r="N21" s="42">
        <v>96</v>
      </c>
      <c r="O21" s="42" t="s">
        <v>95</v>
      </c>
      <c r="P21" s="44" t="s">
        <v>96</v>
      </c>
      <c r="Q21" s="43"/>
      <c r="R21" s="38" t="s">
        <v>67</v>
      </c>
      <c r="S21" s="38" t="s">
        <v>67</v>
      </c>
      <c r="T21" s="38">
        <v>8450</v>
      </c>
      <c r="U21" s="40" t="s">
        <v>153</v>
      </c>
      <c r="V21" s="40" t="s">
        <v>154</v>
      </c>
      <c r="W21" s="40" t="s">
        <v>108</v>
      </c>
      <c r="X21" s="40" t="s">
        <v>155</v>
      </c>
      <c r="Y21" s="38"/>
      <c r="Z21" s="38">
        <v>40</v>
      </c>
      <c r="AA21" s="43"/>
      <c r="AB21" s="38" t="str">
        <f t="shared" si="0"/>
        <v>LC50</v>
      </c>
      <c r="AC21" s="38">
        <f t="shared" si="1"/>
        <v>5</v>
      </c>
      <c r="AD21" s="45">
        <f t="shared" si="2"/>
        <v>1690</v>
      </c>
      <c r="AE21" s="46" t="s">
        <v>99</v>
      </c>
      <c r="AF21" s="38">
        <f t="shared" si="3"/>
        <v>2</v>
      </c>
      <c r="AG21" s="45">
        <f t="shared" si="4"/>
        <v>845</v>
      </c>
      <c r="AH21" s="43"/>
      <c r="AI21" s="47" t="str">
        <f t="shared" si="5"/>
        <v>LC50</v>
      </c>
      <c r="AJ21" s="48" t="s">
        <v>100</v>
      </c>
      <c r="AK21" s="48" t="str">
        <f t="shared" si="6"/>
        <v xml:space="preserve">Acute </v>
      </c>
      <c r="AL21" s="48" t="str">
        <f t="shared" si="7"/>
        <v>n</v>
      </c>
      <c r="AM21" s="39" t="str">
        <f t="shared" si="8"/>
        <v>Mortality</v>
      </c>
      <c r="AN21" s="48" t="s">
        <v>71</v>
      </c>
      <c r="AO21" s="49">
        <f t="shared" si="9"/>
        <v>96</v>
      </c>
      <c r="AP21" s="48" t="s">
        <v>72</v>
      </c>
      <c r="AQ21" s="43"/>
      <c r="AR21" s="50">
        <f t="shared" si="10"/>
        <v>845</v>
      </c>
      <c r="AS21"/>
      <c r="AT21"/>
      <c r="AU21"/>
      <c r="AV21"/>
      <c r="AZ21" s="59" t="s">
        <v>156</v>
      </c>
      <c r="BA21" s="60" t="s">
        <v>157</v>
      </c>
      <c r="BB21" s="60" t="s">
        <v>158</v>
      </c>
      <c r="BC21" s="60" t="s">
        <v>159</v>
      </c>
    </row>
    <row r="22" spans="1:55" ht="15" customHeight="1">
      <c r="A22" s="37" t="s">
        <v>160</v>
      </c>
      <c r="B22" s="38">
        <v>172</v>
      </c>
      <c r="C22" s="43"/>
      <c r="D22" s="40" t="s">
        <v>108</v>
      </c>
      <c r="E22" s="41" t="s">
        <v>161</v>
      </c>
      <c r="F22" s="40" t="s">
        <v>59</v>
      </c>
      <c r="G22" s="40" t="s">
        <v>142</v>
      </c>
      <c r="H22" s="38" t="s">
        <v>61</v>
      </c>
      <c r="I22" s="42" t="s">
        <v>162</v>
      </c>
      <c r="J22" s="43"/>
      <c r="K22" s="42" t="s">
        <v>63</v>
      </c>
      <c r="L22" s="42" t="s">
        <v>63</v>
      </c>
      <c r="M22" s="42" t="s">
        <v>125</v>
      </c>
      <c r="N22" s="42">
        <v>48</v>
      </c>
      <c r="O22" s="42" t="s">
        <v>95</v>
      </c>
      <c r="P22" s="44" t="s">
        <v>96</v>
      </c>
      <c r="Q22" s="43"/>
      <c r="R22" s="38" t="s">
        <v>67</v>
      </c>
      <c r="S22" s="38" t="s">
        <v>67</v>
      </c>
      <c r="T22" s="38">
        <v>36690</v>
      </c>
      <c r="U22" s="40" t="s">
        <v>163</v>
      </c>
      <c r="V22" s="40" t="s">
        <v>164</v>
      </c>
      <c r="W22" s="40" t="s">
        <v>108</v>
      </c>
      <c r="X22" s="40" t="s">
        <v>165</v>
      </c>
      <c r="Y22" s="38"/>
      <c r="Z22" s="40" t="s">
        <v>145</v>
      </c>
      <c r="AA22" s="43"/>
      <c r="AB22" s="38" t="str">
        <f t="shared" si="0"/>
        <v>EC50</v>
      </c>
      <c r="AC22" s="38">
        <f t="shared" si="1"/>
        <v>5</v>
      </c>
      <c r="AD22" s="45">
        <f t="shared" si="2"/>
        <v>7338</v>
      </c>
      <c r="AE22" s="46" t="s">
        <v>99</v>
      </c>
      <c r="AF22" s="38">
        <f t="shared" si="3"/>
        <v>2</v>
      </c>
      <c r="AG22" s="45">
        <f t="shared" si="4"/>
        <v>3669</v>
      </c>
      <c r="AH22" s="43"/>
      <c r="AI22" s="47" t="str">
        <f t="shared" si="5"/>
        <v>EC50</v>
      </c>
      <c r="AJ22" s="48" t="s">
        <v>100</v>
      </c>
      <c r="AK22" s="48" t="str">
        <f t="shared" si="6"/>
        <v xml:space="preserve">Acute </v>
      </c>
      <c r="AL22" s="48" t="str">
        <f t="shared" si="7"/>
        <v>n</v>
      </c>
      <c r="AM22" s="39" t="str">
        <f t="shared" si="8"/>
        <v>Mortality</v>
      </c>
      <c r="AN22" s="48" t="s">
        <v>71</v>
      </c>
      <c r="AO22" s="49">
        <f t="shared" si="9"/>
        <v>48</v>
      </c>
      <c r="AP22" s="48" t="s">
        <v>114</v>
      </c>
      <c r="AQ22" s="43"/>
      <c r="AR22" s="50">
        <f t="shared" si="10"/>
        <v>3669</v>
      </c>
      <c r="AS22"/>
      <c r="AT22"/>
      <c r="AU22"/>
      <c r="AV22"/>
      <c r="BA22" s="61" t="s">
        <v>66</v>
      </c>
      <c r="BB22" s="57">
        <v>1</v>
      </c>
      <c r="BC22" s="56" t="s">
        <v>66</v>
      </c>
    </row>
    <row r="23" spans="1:55" ht="15" customHeight="1">
      <c r="A23" s="37" t="s">
        <v>166</v>
      </c>
      <c r="B23" s="38">
        <v>172</v>
      </c>
      <c r="C23" s="43"/>
      <c r="D23" s="40" t="s">
        <v>108</v>
      </c>
      <c r="E23" s="41" t="s">
        <v>161</v>
      </c>
      <c r="F23" s="40" t="s">
        <v>59</v>
      </c>
      <c r="G23" s="40" t="s">
        <v>142</v>
      </c>
      <c r="H23" s="38" t="s">
        <v>61</v>
      </c>
      <c r="I23" s="42" t="s">
        <v>162</v>
      </c>
      <c r="J23" s="43"/>
      <c r="K23" s="42" t="s">
        <v>63</v>
      </c>
      <c r="L23" s="42" t="s">
        <v>63</v>
      </c>
      <c r="M23" s="42" t="s">
        <v>125</v>
      </c>
      <c r="N23" s="42">
        <v>48</v>
      </c>
      <c r="O23" s="42" t="s">
        <v>95</v>
      </c>
      <c r="P23" s="44" t="s">
        <v>96</v>
      </c>
      <c r="Q23" s="43"/>
      <c r="R23" s="38" t="s">
        <v>67</v>
      </c>
      <c r="S23" s="38" t="s">
        <v>67</v>
      </c>
      <c r="T23" s="38">
        <v>30060</v>
      </c>
      <c r="U23" s="40" t="s">
        <v>167</v>
      </c>
      <c r="V23" s="40" t="s">
        <v>164</v>
      </c>
      <c r="W23" s="40" t="s">
        <v>108</v>
      </c>
      <c r="X23" s="40" t="s">
        <v>165</v>
      </c>
      <c r="Y23" s="38"/>
      <c r="Z23" s="40" t="s">
        <v>145</v>
      </c>
      <c r="AA23" s="43"/>
      <c r="AB23" s="38" t="str">
        <f t="shared" si="0"/>
        <v>EC50</v>
      </c>
      <c r="AC23" s="38">
        <f t="shared" si="1"/>
        <v>5</v>
      </c>
      <c r="AD23" s="45">
        <f t="shared" si="2"/>
        <v>6012</v>
      </c>
      <c r="AE23" s="46" t="s">
        <v>99</v>
      </c>
      <c r="AF23" s="38">
        <f t="shared" si="3"/>
        <v>2</v>
      </c>
      <c r="AG23" s="45">
        <f t="shared" si="4"/>
        <v>3006</v>
      </c>
      <c r="AH23" s="43"/>
      <c r="AI23" s="47" t="str">
        <f t="shared" si="5"/>
        <v>EC50</v>
      </c>
      <c r="AJ23" s="48" t="s">
        <v>100</v>
      </c>
      <c r="AK23" s="48" t="str">
        <f t="shared" si="6"/>
        <v xml:space="preserve">Acute </v>
      </c>
      <c r="AL23" s="48" t="str">
        <f t="shared" si="7"/>
        <v>n</v>
      </c>
      <c r="AM23" s="39" t="str">
        <f t="shared" si="8"/>
        <v>Mortality</v>
      </c>
      <c r="AN23" s="48" t="s">
        <v>71</v>
      </c>
      <c r="AO23" s="49">
        <f t="shared" si="9"/>
        <v>48</v>
      </c>
      <c r="AP23" s="48" t="s">
        <v>114</v>
      </c>
      <c r="AQ23" s="43"/>
      <c r="AR23" s="50">
        <f t="shared" si="10"/>
        <v>3006</v>
      </c>
      <c r="AS23"/>
      <c r="AT23"/>
      <c r="AU23"/>
      <c r="AV23"/>
      <c r="BA23" s="61" t="s">
        <v>99</v>
      </c>
      <c r="BB23" s="57">
        <v>2</v>
      </c>
      <c r="BC23" s="56" t="s">
        <v>66</v>
      </c>
    </row>
    <row r="24" spans="1:55" ht="15" customHeight="1">
      <c r="A24" s="62" t="s">
        <v>168</v>
      </c>
      <c r="B24" s="38">
        <v>163</v>
      </c>
      <c r="C24" s="43"/>
      <c r="D24" s="40" t="s">
        <v>117</v>
      </c>
      <c r="E24" s="41" t="s">
        <v>161</v>
      </c>
      <c r="F24" s="40" t="s">
        <v>59</v>
      </c>
      <c r="G24" s="40" t="s">
        <v>142</v>
      </c>
      <c r="H24" s="38" t="s">
        <v>61</v>
      </c>
      <c r="I24" s="42" t="s">
        <v>162</v>
      </c>
      <c r="J24" s="43"/>
      <c r="K24" s="42" t="s">
        <v>169</v>
      </c>
      <c r="L24" s="42" t="s">
        <v>169</v>
      </c>
      <c r="M24" s="42" t="s">
        <v>102</v>
      </c>
      <c r="N24" s="42">
        <v>7</v>
      </c>
      <c r="O24" s="42" t="s">
        <v>65</v>
      </c>
      <c r="P24" s="44" t="s">
        <v>66</v>
      </c>
      <c r="Q24" s="43"/>
      <c r="R24" s="38" t="s">
        <v>67</v>
      </c>
      <c r="S24" s="38" t="s">
        <v>67</v>
      </c>
      <c r="T24" s="38">
        <v>570</v>
      </c>
      <c r="U24" s="40" t="s">
        <v>170</v>
      </c>
      <c r="V24" s="40" t="s">
        <v>122</v>
      </c>
      <c r="W24" s="40" t="s">
        <v>117</v>
      </c>
      <c r="X24" s="40">
        <v>6.3</v>
      </c>
      <c r="Y24" s="39">
        <v>0</v>
      </c>
      <c r="Z24" s="39">
        <v>25</v>
      </c>
      <c r="AA24" s="43"/>
      <c r="AB24" s="38" t="str">
        <f t="shared" si="0"/>
        <v>EC10</v>
      </c>
      <c r="AC24" s="38">
        <f t="shared" si="1"/>
        <v>1</v>
      </c>
      <c r="AD24" s="45">
        <f t="shared" si="2"/>
        <v>570</v>
      </c>
      <c r="AE24" s="46" t="str">
        <f t="shared" si="11"/>
        <v>Chronic</v>
      </c>
      <c r="AF24" s="38">
        <f t="shared" si="3"/>
        <v>1</v>
      </c>
      <c r="AG24" s="45">
        <f t="shared" si="4"/>
        <v>570</v>
      </c>
      <c r="AH24" s="43"/>
      <c r="AI24" s="47" t="str">
        <f t="shared" si="5"/>
        <v>EC10</v>
      </c>
      <c r="AJ24" s="48" t="s">
        <v>70</v>
      </c>
      <c r="AK24" s="48" t="str">
        <f t="shared" si="6"/>
        <v>Chronic</v>
      </c>
      <c r="AL24" s="48" t="str">
        <f t="shared" si="7"/>
        <v>y</v>
      </c>
      <c r="AM24" s="39" t="str">
        <f t="shared" si="8"/>
        <v>Reproduction</v>
      </c>
      <c r="AN24" s="48" t="s">
        <v>71</v>
      </c>
      <c r="AO24" s="49">
        <f t="shared" si="9"/>
        <v>7</v>
      </c>
      <c r="AP24" s="48" t="s">
        <v>72</v>
      </c>
      <c r="AQ24" s="48"/>
      <c r="AR24" s="50">
        <f t="shared" si="10"/>
        <v>570</v>
      </c>
      <c r="AS24" s="3">
        <f>GEOMEAN(AR24,AR25,AR27,AR28,AR29,AR30)</f>
        <v>1400.4605094101357</v>
      </c>
      <c r="AT24" s="2"/>
      <c r="AU24" s="53">
        <f>AS24</f>
        <v>1400.4605094101357</v>
      </c>
      <c r="AV24" s="2">
        <v>1</v>
      </c>
      <c r="AW24" t="s">
        <v>171</v>
      </c>
    </row>
    <row r="25" spans="1:55" ht="15" customHeight="1">
      <c r="A25" s="62" t="s">
        <v>172</v>
      </c>
      <c r="B25" s="38">
        <v>163</v>
      </c>
      <c r="C25" s="43"/>
      <c r="D25" s="40" t="s">
        <v>117</v>
      </c>
      <c r="E25" s="41" t="s">
        <v>161</v>
      </c>
      <c r="F25" s="40" t="s">
        <v>59</v>
      </c>
      <c r="G25" s="40" t="s">
        <v>142</v>
      </c>
      <c r="H25" s="38" t="s">
        <v>61</v>
      </c>
      <c r="I25" s="42" t="s">
        <v>162</v>
      </c>
      <c r="J25" s="43"/>
      <c r="K25" s="42" t="s">
        <v>169</v>
      </c>
      <c r="L25" s="42" t="s">
        <v>169</v>
      </c>
      <c r="M25" s="42" t="s">
        <v>102</v>
      </c>
      <c r="N25" s="42">
        <v>7</v>
      </c>
      <c r="O25" s="42" t="s">
        <v>65</v>
      </c>
      <c r="P25" s="44" t="s">
        <v>66</v>
      </c>
      <c r="Q25" s="43"/>
      <c r="R25" s="38" t="s">
        <v>67</v>
      </c>
      <c r="S25" s="38" t="s">
        <v>67</v>
      </c>
      <c r="T25" s="38">
        <v>1133</v>
      </c>
      <c r="U25" s="40" t="s">
        <v>173</v>
      </c>
      <c r="V25" s="40" t="s">
        <v>122</v>
      </c>
      <c r="W25" s="40" t="s">
        <v>117</v>
      </c>
      <c r="X25" s="40">
        <v>6.3</v>
      </c>
      <c r="Y25" s="39">
        <v>4</v>
      </c>
      <c r="Z25" s="39">
        <v>25</v>
      </c>
      <c r="AA25" s="43"/>
      <c r="AB25" s="38" t="str">
        <f t="shared" si="0"/>
        <v>EC10</v>
      </c>
      <c r="AC25" s="38">
        <f t="shared" si="1"/>
        <v>1</v>
      </c>
      <c r="AD25" s="45">
        <f t="shared" si="2"/>
        <v>1133</v>
      </c>
      <c r="AE25" s="46" t="str">
        <f t="shared" si="11"/>
        <v>Chronic</v>
      </c>
      <c r="AF25" s="38">
        <f t="shared" si="3"/>
        <v>1</v>
      </c>
      <c r="AG25" s="45">
        <f t="shared" si="4"/>
        <v>1133</v>
      </c>
      <c r="AH25" s="43"/>
      <c r="AI25" s="47" t="str">
        <f t="shared" si="5"/>
        <v>EC10</v>
      </c>
      <c r="AJ25" s="48" t="s">
        <v>70</v>
      </c>
      <c r="AK25" s="48" t="str">
        <f t="shared" si="6"/>
        <v>Chronic</v>
      </c>
      <c r="AL25" s="48" t="str">
        <f t="shared" si="7"/>
        <v>y</v>
      </c>
      <c r="AM25" s="39" t="str">
        <f t="shared" si="8"/>
        <v>Reproduction</v>
      </c>
      <c r="AN25" s="48" t="s">
        <v>71</v>
      </c>
      <c r="AO25" s="49">
        <f t="shared" si="9"/>
        <v>7</v>
      </c>
      <c r="AP25" s="48" t="s">
        <v>72</v>
      </c>
      <c r="AQ25" s="43"/>
      <c r="AR25" s="50">
        <f t="shared" si="10"/>
        <v>1133</v>
      </c>
      <c r="AS25"/>
      <c r="AT25"/>
      <c r="AU25"/>
      <c r="AV25" s="2">
        <v>1</v>
      </c>
      <c r="AW25" t="s">
        <v>171</v>
      </c>
    </row>
    <row r="26" spans="1:55" ht="15" customHeight="1">
      <c r="A26" s="62" t="s">
        <v>174</v>
      </c>
      <c r="B26" s="38">
        <v>163</v>
      </c>
      <c r="C26" s="43"/>
      <c r="D26" s="40" t="s">
        <v>117</v>
      </c>
      <c r="E26" s="41" t="s">
        <v>161</v>
      </c>
      <c r="F26" s="40" t="s">
        <v>59</v>
      </c>
      <c r="G26" s="40" t="s">
        <v>142</v>
      </c>
      <c r="H26" s="38" t="s">
        <v>61</v>
      </c>
      <c r="I26" s="42" t="s">
        <v>162</v>
      </c>
      <c r="J26" s="43"/>
      <c r="K26" s="42" t="s">
        <v>169</v>
      </c>
      <c r="L26" s="42" t="s">
        <v>169</v>
      </c>
      <c r="M26" s="42" t="s">
        <v>102</v>
      </c>
      <c r="N26" s="42">
        <v>7</v>
      </c>
      <c r="O26" s="42" t="s">
        <v>65</v>
      </c>
      <c r="P26" s="44" t="s">
        <v>66</v>
      </c>
      <c r="Q26" s="43"/>
      <c r="R26" s="38" t="s">
        <v>67</v>
      </c>
      <c r="S26" s="38" t="s">
        <v>67</v>
      </c>
      <c r="T26" s="38">
        <v>123</v>
      </c>
      <c r="U26" s="40" t="s">
        <v>175</v>
      </c>
      <c r="V26" s="40" t="s">
        <v>122</v>
      </c>
      <c r="W26" s="40" t="s">
        <v>117</v>
      </c>
      <c r="X26" s="40">
        <v>6.3</v>
      </c>
      <c r="Y26" s="39">
        <v>4</v>
      </c>
      <c r="Z26" s="39">
        <v>25</v>
      </c>
      <c r="AA26" s="43"/>
      <c r="AB26" s="38" t="str">
        <f t="shared" si="0"/>
        <v>EC10</v>
      </c>
      <c r="AC26" s="38">
        <f t="shared" si="1"/>
        <v>1</v>
      </c>
      <c r="AD26" s="45">
        <f t="shared" si="2"/>
        <v>123</v>
      </c>
      <c r="AE26" s="46" t="str">
        <f t="shared" si="11"/>
        <v>Chronic</v>
      </c>
      <c r="AF26" s="38">
        <f t="shared" si="3"/>
        <v>1</v>
      </c>
      <c r="AG26" s="45">
        <f t="shared" si="4"/>
        <v>123</v>
      </c>
      <c r="AH26" s="43"/>
      <c r="AI26" s="47" t="str">
        <f t="shared" si="5"/>
        <v>EC10</v>
      </c>
      <c r="AJ26" s="48" t="s">
        <v>70</v>
      </c>
      <c r="AK26" s="48" t="str">
        <f t="shared" si="6"/>
        <v>Chronic</v>
      </c>
      <c r="AL26" s="48" t="str">
        <f t="shared" si="7"/>
        <v>y</v>
      </c>
      <c r="AM26" s="39" t="str">
        <f t="shared" si="8"/>
        <v>Reproduction</v>
      </c>
      <c r="AN26" s="48" t="s">
        <v>71</v>
      </c>
      <c r="AO26" s="49">
        <f t="shared" si="9"/>
        <v>7</v>
      </c>
      <c r="AP26" s="48" t="s">
        <v>72</v>
      </c>
      <c r="AQ26" s="43"/>
      <c r="AR26" s="50">
        <f t="shared" si="10"/>
        <v>123</v>
      </c>
      <c r="AS26"/>
      <c r="AT26"/>
      <c r="AU26"/>
      <c r="AV26" s="2">
        <v>1</v>
      </c>
      <c r="AW26" t="s">
        <v>176</v>
      </c>
    </row>
    <row r="27" spans="1:55" ht="15" customHeight="1">
      <c r="A27" s="62" t="s">
        <v>177</v>
      </c>
      <c r="B27" s="38">
        <v>163</v>
      </c>
      <c r="C27" s="43"/>
      <c r="D27" s="40" t="s">
        <v>117</v>
      </c>
      <c r="E27" s="41" t="s">
        <v>161</v>
      </c>
      <c r="F27" s="40" t="s">
        <v>59</v>
      </c>
      <c r="G27" s="40" t="s">
        <v>142</v>
      </c>
      <c r="H27" s="38" t="s">
        <v>61</v>
      </c>
      <c r="I27" s="42" t="s">
        <v>162</v>
      </c>
      <c r="J27" s="43"/>
      <c r="K27" s="42" t="s">
        <v>169</v>
      </c>
      <c r="L27" s="42" t="s">
        <v>169</v>
      </c>
      <c r="M27" s="42" t="s">
        <v>102</v>
      </c>
      <c r="N27" s="42">
        <v>7</v>
      </c>
      <c r="O27" s="42" t="s">
        <v>65</v>
      </c>
      <c r="P27" s="44" t="s">
        <v>66</v>
      </c>
      <c r="Q27" s="43"/>
      <c r="R27" s="38" t="s">
        <v>67</v>
      </c>
      <c r="S27" s="38" t="s">
        <v>67</v>
      </c>
      <c r="T27" s="38">
        <v>1186</v>
      </c>
      <c r="U27" s="40" t="s">
        <v>178</v>
      </c>
      <c r="V27" s="40" t="s">
        <v>122</v>
      </c>
      <c r="W27" s="40" t="s">
        <v>117</v>
      </c>
      <c r="X27" s="40">
        <v>6.3</v>
      </c>
      <c r="Y27" s="38">
        <v>0</v>
      </c>
      <c r="Z27" s="38">
        <v>84</v>
      </c>
      <c r="AA27" s="43"/>
      <c r="AB27" s="38" t="str">
        <f t="shared" si="0"/>
        <v>EC10</v>
      </c>
      <c r="AC27" s="38">
        <f t="shared" si="1"/>
        <v>1</v>
      </c>
      <c r="AD27" s="45">
        <f t="shared" si="2"/>
        <v>1186</v>
      </c>
      <c r="AE27" s="46" t="str">
        <f t="shared" si="11"/>
        <v>Chronic</v>
      </c>
      <c r="AF27" s="38">
        <f t="shared" si="3"/>
        <v>1</v>
      </c>
      <c r="AG27" s="45">
        <f t="shared" si="4"/>
        <v>1186</v>
      </c>
      <c r="AH27" s="43"/>
      <c r="AI27" s="47" t="str">
        <f t="shared" si="5"/>
        <v>EC10</v>
      </c>
      <c r="AJ27" s="48" t="s">
        <v>70</v>
      </c>
      <c r="AK27" s="48" t="str">
        <f t="shared" si="6"/>
        <v>Chronic</v>
      </c>
      <c r="AL27" s="48" t="str">
        <f t="shared" si="7"/>
        <v>y</v>
      </c>
      <c r="AM27" s="39" t="str">
        <f t="shared" si="8"/>
        <v>Reproduction</v>
      </c>
      <c r="AN27" s="48" t="s">
        <v>71</v>
      </c>
      <c r="AO27" s="49">
        <f t="shared" si="9"/>
        <v>7</v>
      </c>
      <c r="AP27" s="48" t="s">
        <v>72</v>
      </c>
      <c r="AQ27" s="48"/>
      <c r="AR27" s="50">
        <f t="shared" si="10"/>
        <v>1186</v>
      </c>
      <c r="AS27" s="2"/>
      <c r="AT27" s="2"/>
      <c r="AU27" s="9"/>
      <c r="AV27" s="2">
        <v>1</v>
      </c>
      <c r="AW27" t="s">
        <v>171</v>
      </c>
    </row>
    <row r="28" spans="1:55" ht="15" customHeight="1">
      <c r="A28" s="62" t="s">
        <v>179</v>
      </c>
      <c r="B28" s="38">
        <v>163</v>
      </c>
      <c r="C28" s="43"/>
      <c r="D28" s="40" t="s">
        <v>117</v>
      </c>
      <c r="E28" s="41" t="s">
        <v>161</v>
      </c>
      <c r="F28" s="40" t="s">
        <v>59</v>
      </c>
      <c r="G28" s="40" t="s">
        <v>142</v>
      </c>
      <c r="H28" s="38" t="s">
        <v>61</v>
      </c>
      <c r="I28" s="42" t="s">
        <v>162</v>
      </c>
      <c r="J28" s="43"/>
      <c r="K28" s="42" t="s">
        <v>169</v>
      </c>
      <c r="L28" s="42" t="s">
        <v>169</v>
      </c>
      <c r="M28" s="42" t="s">
        <v>102</v>
      </c>
      <c r="N28" s="42">
        <v>7</v>
      </c>
      <c r="O28" s="42" t="s">
        <v>65</v>
      </c>
      <c r="P28" s="44" t="s">
        <v>66</v>
      </c>
      <c r="Q28" s="43"/>
      <c r="R28" s="38" t="s">
        <v>67</v>
      </c>
      <c r="S28" s="38" t="s">
        <v>67</v>
      </c>
      <c r="T28" s="38">
        <v>6035</v>
      </c>
      <c r="U28" s="40" t="s">
        <v>180</v>
      </c>
      <c r="V28" s="40" t="s">
        <v>122</v>
      </c>
      <c r="W28" s="40" t="s">
        <v>117</v>
      </c>
      <c r="X28" s="40">
        <v>6.3</v>
      </c>
      <c r="Y28" s="39">
        <v>4</v>
      </c>
      <c r="Z28" s="39">
        <v>84</v>
      </c>
      <c r="AA28" s="43"/>
      <c r="AB28" s="38" t="str">
        <f t="shared" si="0"/>
        <v>EC10</v>
      </c>
      <c r="AC28" s="38">
        <f t="shared" si="1"/>
        <v>1</v>
      </c>
      <c r="AD28" s="45">
        <f t="shared" si="2"/>
        <v>6035</v>
      </c>
      <c r="AE28" s="46" t="str">
        <f t="shared" si="11"/>
        <v>Chronic</v>
      </c>
      <c r="AF28" s="38">
        <f t="shared" si="3"/>
        <v>1</v>
      </c>
      <c r="AG28" s="45">
        <f t="shared" si="4"/>
        <v>6035</v>
      </c>
      <c r="AH28" s="43"/>
      <c r="AI28" s="47" t="str">
        <f t="shared" si="5"/>
        <v>EC10</v>
      </c>
      <c r="AJ28" s="48" t="s">
        <v>70</v>
      </c>
      <c r="AK28" s="48" t="str">
        <f t="shared" si="6"/>
        <v>Chronic</v>
      </c>
      <c r="AL28" s="48" t="str">
        <f t="shared" si="7"/>
        <v>y</v>
      </c>
      <c r="AM28" s="39" t="str">
        <f t="shared" si="8"/>
        <v>Reproduction</v>
      </c>
      <c r="AN28" s="48" t="s">
        <v>71</v>
      </c>
      <c r="AO28" s="49">
        <f t="shared" si="9"/>
        <v>7</v>
      </c>
      <c r="AP28" s="48" t="s">
        <v>72</v>
      </c>
      <c r="AQ28" s="48"/>
      <c r="AR28" s="50">
        <f t="shared" si="10"/>
        <v>6035</v>
      </c>
      <c r="AS28" s="2"/>
      <c r="AT28" s="2"/>
      <c r="AU28" s="9"/>
      <c r="AV28" s="2">
        <v>1</v>
      </c>
      <c r="AW28" t="s">
        <v>171</v>
      </c>
    </row>
    <row r="29" spans="1:55" ht="15" customHeight="1">
      <c r="A29" s="62" t="s">
        <v>181</v>
      </c>
      <c r="B29" s="38">
        <v>163</v>
      </c>
      <c r="C29" s="43"/>
      <c r="D29" s="40" t="s">
        <v>117</v>
      </c>
      <c r="E29" s="41" t="s">
        <v>161</v>
      </c>
      <c r="F29" s="40" t="s">
        <v>59</v>
      </c>
      <c r="G29" s="40" t="s">
        <v>142</v>
      </c>
      <c r="H29" s="38" t="s">
        <v>61</v>
      </c>
      <c r="I29" s="42" t="s">
        <v>162</v>
      </c>
      <c r="J29" s="43"/>
      <c r="K29" s="42" t="s">
        <v>169</v>
      </c>
      <c r="L29" s="42" t="s">
        <v>169</v>
      </c>
      <c r="M29" s="42" t="s">
        <v>102</v>
      </c>
      <c r="N29" s="42">
        <v>7</v>
      </c>
      <c r="O29" s="42" t="s">
        <v>65</v>
      </c>
      <c r="P29" s="44" t="s">
        <v>66</v>
      </c>
      <c r="Q29" s="43"/>
      <c r="R29" s="38" t="s">
        <v>67</v>
      </c>
      <c r="S29" s="38" t="s">
        <v>67</v>
      </c>
      <c r="T29" s="38">
        <v>919</v>
      </c>
      <c r="U29" s="40" t="s">
        <v>182</v>
      </c>
      <c r="V29" s="40" t="s">
        <v>122</v>
      </c>
      <c r="W29" s="40" t="s">
        <v>117</v>
      </c>
      <c r="X29" s="40">
        <v>6.3</v>
      </c>
      <c r="Y29" s="39">
        <v>0</v>
      </c>
      <c r="Z29" s="39">
        <v>252</v>
      </c>
      <c r="AA29" s="43"/>
      <c r="AB29" s="38" t="str">
        <f t="shared" si="0"/>
        <v>EC10</v>
      </c>
      <c r="AC29" s="38">
        <f t="shared" si="1"/>
        <v>1</v>
      </c>
      <c r="AD29" s="45">
        <f t="shared" si="2"/>
        <v>919</v>
      </c>
      <c r="AE29" s="46" t="str">
        <f t="shared" si="11"/>
        <v>Chronic</v>
      </c>
      <c r="AF29" s="38">
        <f t="shared" si="3"/>
        <v>1</v>
      </c>
      <c r="AG29" s="45">
        <f t="shared" si="4"/>
        <v>919</v>
      </c>
      <c r="AH29" s="43"/>
      <c r="AI29" s="47" t="str">
        <f t="shared" si="5"/>
        <v>EC10</v>
      </c>
      <c r="AJ29" s="48" t="s">
        <v>70</v>
      </c>
      <c r="AK29" s="48" t="str">
        <f t="shared" si="6"/>
        <v>Chronic</v>
      </c>
      <c r="AL29" s="48" t="str">
        <f t="shared" si="7"/>
        <v>y</v>
      </c>
      <c r="AM29" s="39" t="str">
        <f t="shared" si="8"/>
        <v>Reproduction</v>
      </c>
      <c r="AN29" s="48" t="s">
        <v>71</v>
      </c>
      <c r="AO29" s="49">
        <f t="shared" si="9"/>
        <v>7</v>
      </c>
      <c r="AP29" s="48" t="s">
        <v>72</v>
      </c>
      <c r="AQ29" s="48"/>
      <c r="AR29" s="50">
        <f t="shared" si="10"/>
        <v>919</v>
      </c>
      <c r="AS29" s="2"/>
      <c r="AT29" s="2"/>
      <c r="AU29" s="9"/>
      <c r="AV29" s="2">
        <v>1</v>
      </c>
      <c r="AW29" t="s">
        <v>171</v>
      </c>
    </row>
    <row r="30" spans="1:55" ht="15" customHeight="1">
      <c r="A30" s="62" t="s">
        <v>183</v>
      </c>
      <c r="B30" s="38">
        <v>163</v>
      </c>
      <c r="C30" s="43"/>
      <c r="D30" s="40" t="s">
        <v>117</v>
      </c>
      <c r="E30" s="41" t="s">
        <v>161</v>
      </c>
      <c r="F30" s="40" t="s">
        <v>59</v>
      </c>
      <c r="G30" s="40" t="s">
        <v>142</v>
      </c>
      <c r="H30" s="38" t="s">
        <v>61</v>
      </c>
      <c r="I30" s="42" t="s">
        <v>162</v>
      </c>
      <c r="J30" s="43"/>
      <c r="K30" s="42" t="s">
        <v>169</v>
      </c>
      <c r="L30" s="42" t="s">
        <v>169</v>
      </c>
      <c r="M30" s="42" t="s">
        <v>102</v>
      </c>
      <c r="N30" s="42">
        <v>7</v>
      </c>
      <c r="O30" s="42" t="s">
        <v>65</v>
      </c>
      <c r="P30" s="44" t="s">
        <v>66</v>
      </c>
      <c r="Q30" s="43"/>
      <c r="R30" s="38" t="s">
        <v>67</v>
      </c>
      <c r="S30" s="38" t="s">
        <v>67</v>
      </c>
      <c r="T30" s="38">
        <v>1776</v>
      </c>
      <c r="U30" s="40" t="s">
        <v>184</v>
      </c>
      <c r="V30" s="40" t="s">
        <v>122</v>
      </c>
      <c r="W30" s="40" t="s">
        <v>117</v>
      </c>
      <c r="X30" s="40">
        <v>6.3</v>
      </c>
      <c r="Y30" s="39">
        <v>4</v>
      </c>
      <c r="Z30" s="39">
        <v>252</v>
      </c>
      <c r="AA30" s="43"/>
      <c r="AB30" s="38" t="str">
        <f t="shared" si="0"/>
        <v>EC10</v>
      </c>
      <c r="AC30" s="38">
        <f t="shared" si="1"/>
        <v>1</v>
      </c>
      <c r="AD30" s="45">
        <f t="shared" si="2"/>
        <v>1776</v>
      </c>
      <c r="AE30" s="46" t="str">
        <f t="shared" si="11"/>
        <v>Chronic</v>
      </c>
      <c r="AF30" s="38">
        <f t="shared" si="3"/>
        <v>1</v>
      </c>
      <c r="AG30" s="45">
        <f t="shared" si="4"/>
        <v>1776</v>
      </c>
      <c r="AH30" s="43"/>
      <c r="AI30" s="47" t="str">
        <f t="shared" si="5"/>
        <v>EC10</v>
      </c>
      <c r="AJ30" s="48" t="s">
        <v>70</v>
      </c>
      <c r="AK30" s="48" t="str">
        <f t="shared" si="6"/>
        <v>Chronic</v>
      </c>
      <c r="AL30" s="48" t="str">
        <f t="shared" si="7"/>
        <v>y</v>
      </c>
      <c r="AM30" s="39" t="str">
        <f t="shared" si="8"/>
        <v>Reproduction</v>
      </c>
      <c r="AN30" s="48" t="s">
        <v>71</v>
      </c>
      <c r="AO30" s="49">
        <f t="shared" si="9"/>
        <v>7</v>
      </c>
      <c r="AP30" s="48" t="s">
        <v>72</v>
      </c>
      <c r="AQ30" s="43"/>
      <c r="AR30" s="50">
        <f t="shared" si="10"/>
        <v>1776</v>
      </c>
      <c r="AS30"/>
      <c r="AT30"/>
      <c r="AU30"/>
      <c r="AV30" s="2">
        <v>1</v>
      </c>
      <c r="AW30" t="s">
        <v>171</v>
      </c>
    </row>
    <row r="31" spans="1:55" ht="15" customHeight="1">
      <c r="A31" s="37" t="s">
        <v>185</v>
      </c>
      <c r="B31" s="38">
        <v>163</v>
      </c>
      <c r="C31" s="39"/>
      <c r="D31" s="40" t="s">
        <v>117</v>
      </c>
      <c r="E31" s="41" t="s">
        <v>161</v>
      </c>
      <c r="F31" s="40" t="s">
        <v>59</v>
      </c>
      <c r="G31" s="40" t="s">
        <v>142</v>
      </c>
      <c r="H31" s="38" t="s">
        <v>61</v>
      </c>
      <c r="I31" s="42" t="s">
        <v>162</v>
      </c>
      <c r="J31" s="43"/>
      <c r="K31" s="42" t="s">
        <v>169</v>
      </c>
      <c r="L31" s="42" t="s">
        <v>169</v>
      </c>
      <c r="M31" s="42" t="s">
        <v>125</v>
      </c>
      <c r="N31" s="42">
        <v>7</v>
      </c>
      <c r="O31" s="42" t="s">
        <v>65</v>
      </c>
      <c r="P31" s="44" t="s">
        <v>66</v>
      </c>
      <c r="Q31" s="38"/>
      <c r="R31" s="38" t="s">
        <v>67</v>
      </c>
      <c r="S31" s="38" t="s">
        <v>67</v>
      </c>
      <c r="T31" s="38">
        <v>2012</v>
      </c>
      <c r="U31" s="40" t="s">
        <v>186</v>
      </c>
      <c r="V31" s="40" t="s">
        <v>122</v>
      </c>
      <c r="W31" s="40" t="s">
        <v>117</v>
      </c>
      <c r="X31" s="40">
        <v>6.3</v>
      </c>
      <c r="Y31" s="39">
        <v>0</v>
      </c>
      <c r="Z31" s="39">
        <v>25</v>
      </c>
      <c r="AA31" s="43"/>
      <c r="AB31" s="38" t="str">
        <f t="shared" si="0"/>
        <v>EC50</v>
      </c>
      <c r="AC31" s="38">
        <f t="shared" si="1"/>
        <v>5</v>
      </c>
      <c r="AD31" s="45">
        <f t="shared" si="2"/>
        <v>402.4</v>
      </c>
      <c r="AE31" s="46" t="str">
        <f t="shared" si="11"/>
        <v>Chronic</v>
      </c>
      <c r="AF31" s="38">
        <f t="shared" si="3"/>
        <v>1</v>
      </c>
      <c r="AG31" s="45">
        <f>AD31/AF31</f>
        <v>402.4</v>
      </c>
      <c r="AH31" s="43"/>
      <c r="AI31" s="47" t="str">
        <f t="shared" si="5"/>
        <v>EC50</v>
      </c>
      <c r="AJ31" s="48" t="s">
        <v>70</v>
      </c>
      <c r="AK31" s="48" t="str">
        <f t="shared" si="6"/>
        <v>Chronic</v>
      </c>
      <c r="AL31" s="48" t="str">
        <f t="shared" si="7"/>
        <v>y</v>
      </c>
      <c r="AM31" s="39" t="str">
        <f t="shared" si="8"/>
        <v>Reproduction</v>
      </c>
      <c r="AN31" s="48" t="s">
        <v>123</v>
      </c>
      <c r="AO31" s="49">
        <f t="shared" si="9"/>
        <v>7</v>
      </c>
      <c r="AP31" s="48" t="s">
        <v>124</v>
      </c>
      <c r="AQ31" s="43"/>
      <c r="AR31" s="50">
        <f t="shared" si="10"/>
        <v>402.4</v>
      </c>
      <c r="AS31"/>
      <c r="AT31"/>
      <c r="AU31"/>
      <c r="AV31"/>
    </row>
    <row r="32" spans="1:55" ht="15" customHeight="1">
      <c r="A32" s="37" t="s">
        <v>187</v>
      </c>
      <c r="B32" s="38">
        <v>163</v>
      </c>
      <c r="C32" s="43"/>
      <c r="D32" s="40" t="s">
        <v>117</v>
      </c>
      <c r="E32" s="41" t="s">
        <v>161</v>
      </c>
      <c r="F32" s="40" t="s">
        <v>59</v>
      </c>
      <c r="G32" s="40" t="s">
        <v>142</v>
      </c>
      <c r="H32" s="38" t="s">
        <v>61</v>
      </c>
      <c r="I32" s="42" t="s">
        <v>162</v>
      </c>
      <c r="J32" s="43"/>
      <c r="K32" s="42" t="s">
        <v>169</v>
      </c>
      <c r="L32" s="42" t="s">
        <v>169</v>
      </c>
      <c r="M32" s="42" t="s">
        <v>125</v>
      </c>
      <c r="N32" s="42">
        <v>7</v>
      </c>
      <c r="O32" s="42" t="s">
        <v>65</v>
      </c>
      <c r="P32" s="44" t="s">
        <v>66</v>
      </c>
      <c r="Q32" s="43"/>
      <c r="R32" s="38" t="s">
        <v>67</v>
      </c>
      <c r="S32" s="38" t="s">
        <v>67</v>
      </c>
      <c r="T32" s="38">
        <v>6344</v>
      </c>
      <c r="U32" s="40" t="s">
        <v>188</v>
      </c>
      <c r="V32" s="40" t="s">
        <v>122</v>
      </c>
      <c r="W32" s="40" t="s">
        <v>117</v>
      </c>
      <c r="X32" s="40">
        <v>6.3</v>
      </c>
      <c r="Y32" s="39">
        <v>4</v>
      </c>
      <c r="Z32" s="39">
        <v>25</v>
      </c>
      <c r="AA32" s="43"/>
      <c r="AB32" s="38" t="str">
        <f t="shared" si="0"/>
        <v>EC50</v>
      </c>
      <c r="AC32" s="38">
        <f t="shared" si="1"/>
        <v>5</v>
      </c>
      <c r="AD32" s="45">
        <f>T32/AC32</f>
        <v>1268.8</v>
      </c>
      <c r="AE32" s="46" t="str">
        <f t="shared" si="11"/>
        <v>Chronic</v>
      </c>
      <c r="AF32" s="38">
        <f t="shared" si="3"/>
        <v>1</v>
      </c>
      <c r="AG32" s="45">
        <f t="shared" si="4"/>
        <v>1268.8</v>
      </c>
      <c r="AH32" s="43"/>
      <c r="AI32" s="47" t="str">
        <f t="shared" si="5"/>
        <v>EC50</v>
      </c>
      <c r="AJ32" s="48" t="s">
        <v>70</v>
      </c>
      <c r="AK32" s="48" t="str">
        <f t="shared" si="6"/>
        <v>Chronic</v>
      </c>
      <c r="AL32" s="48" t="str">
        <f t="shared" si="7"/>
        <v>y</v>
      </c>
      <c r="AM32" s="39" t="str">
        <f t="shared" si="8"/>
        <v>Reproduction</v>
      </c>
      <c r="AN32" s="48" t="s">
        <v>123</v>
      </c>
      <c r="AO32" s="49">
        <f t="shared" si="9"/>
        <v>7</v>
      </c>
      <c r="AP32" s="48" t="s">
        <v>124</v>
      </c>
      <c r="AQ32" s="43"/>
      <c r="AR32" s="50">
        <f t="shared" si="10"/>
        <v>1268.8</v>
      </c>
      <c r="AS32"/>
      <c r="AT32"/>
      <c r="AU32"/>
      <c r="AV32"/>
    </row>
    <row r="33" spans="1:48" ht="15" customHeight="1">
      <c r="A33" s="37" t="s">
        <v>189</v>
      </c>
      <c r="B33" s="38">
        <v>163</v>
      </c>
      <c r="C33" s="43"/>
      <c r="D33" s="40" t="s">
        <v>117</v>
      </c>
      <c r="E33" s="41" t="s">
        <v>161</v>
      </c>
      <c r="F33" s="40" t="s">
        <v>59</v>
      </c>
      <c r="G33" s="40" t="s">
        <v>142</v>
      </c>
      <c r="H33" s="38" t="s">
        <v>61</v>
      </c>
      <c r="I33" s="42" t="s">
        <v>162</v>
      </c>
      <c r="J33" s="43"/>
      <c r="K33" s="42" t="s">
        <v>169</v>
      </c>
      <c r="L33" s="42" t="s">
        <v>169</v>
      </c>
      <c r="M33" s="42" t="s">
        <v>125</v>
      </c>
      <c r="N33" s="42">
        <v>7</v>
      </c>
      <c r="O33" s="42" t="s">
        <v>65</v>
      </c>
      <c r="P33" s="44" t="s">
        <v>66</v>
      </c>
      <c r="Q33" s="43"/>
      <c r="R33" s="38" t="s">
        <v>67</v>
      </c>
      <c r="S33" s="38" t="s">
        <v>67</v>
      </c>
      <c r="T33" s="38">
        <v>281</v>
      </c>
      <c r="U33" s="40" t="s">
        <v>190</v>
      </c>
      <c r="V33" s="40" t="s">
        <v>122</v>
      </c>
      <c r="W33" s="40" t="s">
        <v>117</v>
      </c>
      <c r="X33" s="40">
        <v>6.3</v>
      </c>
      <c r="Y33" s="39"/>
      <c r="Z33" s="39">
        <v>25</v>
      </c>
      <c r="AA33" s="43"/>
      <c r="AB33" s="38" t="str">
        <f t="shared" si="0"/>
        <v>EC50</v>
      </c>
      <c r="AC33" s="38">
        <f t="shared" si="1"/>
        <v>5</v>
      </c>
      <c r="AD33" s="45">
        <f t="shared" si="2"/>
        <v>56.2</v>
      </c>
      <c r="AE33" s="46" t="str">
        <f t="shared" si="11"/>
        <v>Chronic</v>
      </c>
      <c r="AF33" s="38">
        <f t="shared" si="3"/>
        <v>1</v>
      </c>
      <c r="AG33" s="45">
        <f t="shared" si="4"/>
        <v>56.2</v>
      </c>
      <c r="AH33" s="43"/>
      <c r="AI33" s="47" t="str">
        <f t="shared" si="5"/>
        <v>EC50</v>
      </c>
      <c r="AJ33" s="48" t="s">
        <v>70</v>
      </c>
      <c r="AK33" s="48" t="str">
        <f t="shared" si="6"/>
        <v>Chronic</v>
      </c>
      <c r="AL33" s="48" t="str">
        <f t="shared" si="7"/>
        <v>y</v>
      </c>
      <c r="AM33" s="39" t="str">
        <f t="shared" si="8"/>
        <v>Reproduction</v>
      </c>
      <c r="AN33" s="48" t="s">
        <v>123</v>
      </c>
      <c r="AO33" s="49">
        <f t="shared" si="9"/>
        <v>7</v>
      </c>
      <c r="AP33" s="48" t="s">
        <v>124</v>
      </c>
      <c r="AQ33" s="43"/>
      <c r="AR33" s="50">
        <f t="shared" si="10"/>
        <v>56.2</v>
      </c>
      <c r="AS33"/>
      <c r="AT33"/>
      <c r="AU33"/>
      <c r="AV33"/>
    </row>
    <row r="34" spans="1:48" ht="15" customHeight="1">
      <c r="A34" s="37" t="s">
        <v>191</v>
      </c>
      <c r="B34" s="38">
        <v>163</v>
      </c>
      <c r="C34" s="43"/>
      <c r="D34" s="40" t="s">
        <v>117</v>
      </c>
      <c r="E34" s="41" t="s">
        <v>161</v>
      </c>
      <c r="F34" s="40" t="s">
        <v>59</v>
      </c>
      <c r="G34" s="40" t="s">
        <v>142</v>
      </c>
      <c r="H34" s="38" t="s">
        <v>61</v>
      </c>
      <c r="I34" s="42" t="s">
        <v>162</v>
      </c>
      <c r="J34" s="43"/>
      <c r="K34" s="42" t="s">
        <v>169</v>
      </c>
      <c r="L34" s="42" t="s">
        <v>169</v>
      </c>
      <c r="M34" s="42" t="s">
        <v>125</v>
      </c>
      <c r="N34" s="42">
        <v>7</v>
      </c>
      <c r="O34" s="42" t="s">
        <v>65</v>
      </c>
      <c r="P34" s="44" t="s">
        <v>66</v>
      </c>
      <c r="Q34" s="43"/>
      <c r="R34" s="38" t="s">
        <v>67</v>
      </c>
      <c r="S34" s="38" t="s">
        <v>67</v>
      </c>
      <c r="T34" s="38">
        <v>2283</v>
      </c>
      <c r="U34" s="40" t="s">
        <v>192</v>
      </c>
      <c r="V34" s="40" t="s">
        <v>122</v>
      </c>
      <c r="W34" s="40" t="s">
        <v>117</v>
      </c>
      <c r="X34" s="40">
        <v>6.3</v>
      </c>
      <c r="Y34" s="39"/>
      <c r="Z34" s="39">
        <v>84</v>
      </c>
      <c r="AA34" s="43"/>
      <c r="AB34" s="38" t="str">
        <f t="shared" si="0"/>
        <v>EC50</v>
      </c>
      <c r="AC34" s="38">
        <f t="shared" si="1"/>
        <v>5</v>
      </c>
      <c r="AD34" s="45">
        <f t="shared" si="2"/>
        <v>456.6</v>
      </c>
      <c r="AE34" s="46" t="str">
        <f t="shared" si="11"/>
        <v>Chronic</v>
      </c>
      <c r="AF34" s="38">
        <f t="shared" si="3"/>
        <v>1</v>
      </c>
      <c r="AG34" s="45">
        <f t="shared" si="4"/>
        <v>456.6</v>
      </c>
      <c r="AH34" s="43"/>
      <c r="AI34" s="47" t="str">
        <f t="shared" si="5"/>
        <v>EC50</v>
      </c>
      <c r="AJ34" s="48" t="s">
        <v>70</v>
      </c>
      <c r="AK34" s="48" t="str">
        <f t="shared" si="6"/>
        <v>Chronic</v>
      </c>
      <c r="AL34" s="48" t="str">
        <f t="shared" si="7"/>
        <v>y</v>
      </c>
      <c r="AM34" s="39" t="str">
        <f t="shared" si="8"/>
        <v>Reproduction</v>
      </c>
      <c r="AN34" s="48" t="s">
        <v>71</v>
      </c>
      <c r="AO34" s="49">
        <f t="shared" si="9"/>
        <v>7</v>
      </c>
      <c r="AP34" s="48" t="s">
        <v>72</v>
      </c>
      <c r="AQ34" s="43"/>
      <c r="AR34" s="50">
        <f t="shared" si="10"/>
        <v>456.6</v>
      </c>
      <c r="AS34"/>
      <c r="AT34"/>
      <c r="AU34"/>
      <c r="AV34"/>
    </row>
    <row r="35" spans="1:48" ht="15" customHeight="1">
      <c r="A35" s="37" t="s">
        <v>193</v>
      </c>
      <c r="B35" s="38">
        <v>163</v>
      </c>
      <c r="C35" s="43"/>
      <c r="D35" s="40" t="s">
        <v>117</v>
      </c>
      <c r="E35" s="41" t="s">
        <v>161</v>
      </c>
      <c r="F35" s="40" t="s">
        <v>59</v>
      </c>
      <c r="G35" s="40" t="s">
        <v>142</v>
      </c>
      <c r="H35" s="38" t="s">
        <v>61</v>
      </c>
      <c r="I35" s="42" t="s">
        <v>162</v>
      </c>
      <c r="J35" s="43"/>
      <c r="K35" s="42" t="s">
        <v>169</v>
      </c>
      <c r="L35" s="42" t="s">
        <v>169</v>
      </c>
      <c r="M35" s="42" t="s">
        <v>125</v>
      </c>
      <c r="N35" s="42">
        <v>7</v>
      </c>
      <c r="O35" s="42" t="s">
        <v>65</v>
      </c>
      <c r="P35" s="44" t="s">
        <v>66</v>
      </c>
      <c r="Q35" s="43"/>
      <c r="R35" s="38" t="s">
        <v>67</v>
      </c>
      <c r="S35" s="38" t="s">
        <v>67</v>
      </c>
      <c r="T35" s="38">
        <v>7486</v>
      </c>
      <c r="U35" s="40" t="s">
        <v>194</v>
      </c>
      <c r="V35" s="40" t="s">
        <v>122</v>
      </c>
      <c r="W35" s="40" t="s">
        <v>117</v>
      </c>
      <c r="X35" s="40">
        <v>6.3</v>
      </c>
      <c r="Y35" s="39"/>
      <c r="Z35" s="39">
        <v>84</v>
      </c>
      <c r="AA35" s="43"/>
      <c r="AB35" s="38" t="str">
        <f t="shared" si="0"/>
        <v>EC50</v>
      </c>
      <c r="AC35" s="38">
        <f t="shared" si="1"/>
        <v>5</v>
      </c>
      <c r="AD35" s="45">
        <f t="shared" si="2"/>
        <v>1497.2</v>
      </c>
      <c r="AE35" s="46" t="str">
        <f t="shared" si="11"/>
        <v>Chronic</v>
      </c>
      <c r="AF35" s="38">
        <f t="shared" si="3"/>
        <v>1</v>
      </c>
      <c r="AG35" s="45">
        <f t="shared" si="4"/>
        <v>1497.2</v>
      </c>
      <c r="AH35" s="43"/>
      <c r="AI35" s="47" t="str">
        <f t="shared" si="5"/>
        <v>EC50</v>
      </c>
      <c r="AJ35" s="48" t="s">
        <v>70</v>
      </c>
      <c r="AK35" s="48" t="str">
        <f t="shared" si="6"/>
        <v>Chronic</v>
      </c>
      <c r="AL35" s="48" t="str">
        <f t="shared" si="7"/>
        <v>y</v>
      </c>
      <c r="AM35" s="39" t="str">
        <f t="shared" si="8"/>
        <v>Reproduction</v>
      </c>
      <c r="AN35" s="48" t="s">
        <v>71</v>
      </c>
      <c r="AO35" s="49">
        <f t="shared" si="9"/>
        <v>7</v>
      </c>
      <c r="AP35" s="48" t="s">
        <v>72</v>
      </c>
      <c r="AQ35" s="43"/>
      <c r="AR35" s="50">
        <f t="shared" si="10"/>
        <v>1497.2</v>
      </c>
      <c r="AS35"/>
      <c r="AT35"/>
      <c r="AU35"/>
      <c r="AV35"/>
    </row>
    <row r="36" spans="1:48" ht="15" customHeight="1">
      <c r="A36" s="37" t="s">
        <v>195</v>
      </c>
      <c r="B36" s="38">
        <v>163</v>
      </c>
      <c r="C36" s="43"/>
      <c r="D36" s="40" t="s">
        <v>117</v>
      </c>
      <c r="E36" s="41" t="s">
        <v>161</v>
      </c>
      <c r="F36" s="40" t="s">
        <v>59</v>
      </c>
      <c r="G36" s="40" t="s">
        <v>142</v>
      </c>
      <c r="H36" s="38" t="s">
        <v>61</v>
      </c>
      <c r="I36" s="42" t="s">
        <v>162</v>
      </c>
      <c r="J36" s="43"/>
      <c r="K36" s="42" t="s">
        <v>169</v>
      </c>
      <c r="L36" s="42" t="s">
        <v>169</v>
      </c>
      <c r="M36" s="42" t="s">
        <v>125</v>
      </c>
      <c r="N36" s="42">
        <v>7</v>
      </c>
      <c r="O36" s="42" t="s">
        <v>65</v>
      </c>
      <c r="P36" s="44" t="s">
        <v>66</v>
      </c>
      <c r="Q36" s="43"/>
      <c r="R36" s="38" t="s">
        <v>67</v>
      </c>
      <c r="S36" s="38" t="s">
        <v>67</v>
      </c>
      <c r="T36" s="38">
        <v>2256</v>
      </c>
      <c r="U36" s="40" t="s">
        <v>196</v>
      </c>
      <c r="V36" s="40" t="s">
        <v>122</v>
      </c>
      <c r="W36" s="40" t="s">
        <v>117</v>
      </c>
      <c r="X36" s="40">
        <v>6.3</v>
      </c>
      <c r="Y36" s="39"/>
      <c r="Z36" s="39">
        <v>252</v>
      </c>
      <c r="AA36" s="43"/>
      <c r="AB36" s="38" t="str">
        <f t="shared" si="0"/>
        <v>EC50</v>
      </c>
      <c r="AC36" s="38">
        <f t="shared" si="1"/>
        <v>5</v>
      </c>
      <c r="AD36" s="45">
        <f t="shared" si="2"/>
        <v>451.2</v>
      </c>
      <c r="AE36" s="46" t="str">
        <f t="shared" si="11"/>
        <v>Chronic</v>
      </c>
      <c r="AF36" s="38">
        <f t="shared" si="3"/>
        <v>1</v>
      </c>
      <c r="AG36" s="45">
        <f t="shared" si="4"/>
        <v>451.2</v>
      </c>
      <c r="AH36" s="43"/>
      <c r="AI36" s="47" t="str">
        <f t="shared" si="5"/>
        <v>EC50</v>
      </c>
      <c r="AJ36" s="48" t="s">
        <v>70</v>
      </c>
      <c r="AK36" s="48" t="str">
        <f t="shared" si="6"/>
        <v>Chronic</v>
      </c>
      <c r="AL36" s="48" t="str">
        <f t="shared" si="7"/>
        <v>y</v>
      </c>
      <c r="AM36" s="39" t="str">
        <f t="shared" si="8"/>
        <v>Reproduction</v>
      </c>
      <c r="AN36" s="48" t="s">
        <v>71</v>
      </c>
      <c r="AO36" s="49">
        <f t="shared" si="9"/>
        <v>7</v>
      </c>
      <c r="AP36" s="48" t="s">
        <v>72</v>
      </c>
      <c r="AQ36" s="43"/>
      <c r="AR36" s="50">
        <f t="shared" si="10"/>
        <v>451.2</v>
      </c>
      <c r="AS36"/>
      <c r="AT36"/>
      <c r="AU36"/>
      <c r="AV36"/>
    </row>
    <row r="37" spans="1:48" ht="15" customHeight="1">
      <c r="A37" s="37" t="s">
        <v>197</v>
      </c>
      <c r="B37" s="38">
        <v>163</v>
      </c>
      <c r="C37" s="43"/>
      <c r="D37" s="40" t="s">
        <v>117</v>
      </c>
      <c r="E37" s="41" t="s">
        <v>161</v>
      </c>
      <c r="F37" s="40" t="s">
        <v>59</v>
      </c>
      <c r="G37" s="40" t="s">
        <v>142</v>
      </c>
      <c r="H37" s="38" t="s">
        <v>61</v>
      </c>
      <c r="I37" s="42" t="s">
        <v>162</v>
      </c>
      <c r="J37" s="43"/>
      <c r="K37" s="42" t="s">
        <v>169</v>
      </c>
      <c r="L37" s="42" t="s">
        <v>169</v>
      </c>
      <c r="M37" s="42" t="s">
        <v>125</v>
      </c>
      <c r="N37" s="42">
        <v>7</v>
      </c>
      <c r="O37" s="42" t="s">
        <v>65</v>
      </c>
      <c r="P37" s="44" t="s">
        <v>66</v>
      </c>
      <c r="Q37" s="43"/>
      <c r="R37" s="38" t="s">
        <v>67</v>
      </c>
      <c r="S37" s="38" t="s">
        <v>67</v>
      </c>
      <c r="T37" s="38">
        <v>3921</v>
      </c>
      <c r="U37" s="40" t="s">
        <v>198</v>
      </c>
      <c r="V37" s="40" t="s">
        <v>122</v>
      </c>
      <c r="W37" s="40" t="s">
        <v>117</v>
      </c>
      <c r="X37" s="40">
        <v>6.3</v>
      </c>
      <c r="Y37" s="39">
        <v>4</v>
      </c>
      <c r="Z37" s="39">
        <v>252</v>
      </c>
      <c r="AA37" s="43"/>
      <c r="AB37" s="38" t="str">
        <f t="shared" si="0"/>
        <v>EC50</v>
      </c>
      <c r="AC37" s="38">
        <f t="shared" si="1"/>
        <v>5</v>
      </c>
      <c r="AD37" s="45">
        <f t="shared" si="2"/>
        <v>784.2</v>
      </c>
      <c r="AE37" s="46" t="str">
        <f t="shared" si="11"/>
        <v>Chronic</v>
      </c>
      <c r="AF37" s="38">
        <f t="shared" si="3"/>
        <v>1</v>
      </c>
      <c r="AG37" s="45">
        <f t="shared" si="4"/>
        <v>784.2</v>
      </c>
      <c r="AH37" s="43"/>
      <c r="AI37" s="47" t="str">
        <f t="shared" si="5"/>
        <v>EC50</v>
      </c>
      <c r="AJ37" s="48" t="s">
        <v>70</v>
      </c>
      <c r="AK37" s="48" t="str">
        <f t="shared" si="6"/>
        <v>Chronic</v>
      </c>
      <c r="AL37" s="48" t="str">
        <f t="shared" si="7"/>
        <v>y</v>
      </c>
      <c r="AM37" s="39" t="str">
        <f t="shared" si="8"/>
        <v>Reproduction</v>
      </c>
      <c r="AN37" s="48" t="s">
        <v>71</v>
      </c>
      <c r="AO37" s="49">
        <f t="shared" si="9"/>
        <v>7</v>
      </c>
      <c r="AP37" s="48" t="s">
        <v>72</v>
      </c>
      <c r="AQ37" s="43"/>
      <c r="AR37" s="50">
        <f t="shared" si="10"/>
        <v>784.2</v>
      </c>
      <c r="AS37"/>
      <c r="AT37"/>
      <c r="AU37"/>
      <c r="AV37"/>
    </row>
    <row r="38" spans="1:48" ht="15" customHeight="1">
      <c r="A38" s="37" t="s">
        <v>199</v>
      </c>
      <c r="B38" s="38">
        <v>181</v>
      </c>
      <c r="C38" s="43"/>
      <c r="D38" s="40" t="s">
        <v>108</v>
      </c>
      <c r="E38" s="41" t="s">
        <v>200</v>
      </c>
      <c r="F38" s="40" t="s">
        <v>59</v>
      </c>
      <c r="G38" s="40" t="s">
        <v>60</v>
      </c>
      <c r="H38" s="38" t="s">
        <v>61</v>
      </c>
      <c r="I38" s="42" t="s">
        <v>201</v>
      </c>
      <c r="J38" s="43"/>
      <c r="K38" s="42" t="s">
        <v>63</v>
      </c>
      <c r="L38" s="42" t="s">
        <v>63</v>
      </c>
      <c r="M38" s="42" t="s">
        <v>64</v>
      </c>
      <c r="N38" s="42">
        <v>24</v>
      </c>
      <c r="O38" s="42" t="s">
        <v>95</v>
      </c>
      <c r="P38" s="44" t="s">
        <v>96</v>
      </c>
      <c r="Q38" s="43"/>
      <c r="R38" s="38" t="s">
        <v>67</v>
      </c>
      <c r="S38" s="38" t="s">
        <v>67</v>
      </c>
      <c r="T38" s="38">
        <v>177000</v>
      </c>
      <c r="U38" s="40" t="s">
        <v>202</v>
      </c>
      <c r="V38" s="40" t="s">
        <v>203</v>
      </c>
      <c r="W38" s="40" t="s">
        <v>108</v>
      </c>
      <c r="X38" s="40" t="s">
        <v>204</v>
      </c>
      <c r="Y38" s="38"/>
      <c r="Z38" s="38"/>
      <c r="AA38" s="43"/>
      <c r="AB38" s="38" t="str">
        <f t="shared" si="0"/>
        <v>LC50</v>
      </c>
      <c r="AC38" s="38">
        <f t="shared" si="1"/>
        <v>5</v>
      </c>
      <c r="AD38" s="45">
        <f t="shared" si="2"/>
        <v>35400</v>
      </c>
      <c r="AE38" s="46" t="s">
        <v>99</v>
      </c>
      <c r="AF38" s="38">
        <f t="shared" si="3"/>
        <v>2</v>
      </c>
      <c r="AG38" s="45">
        <f t="shared" si="4"/>
        <v>17700</v>
      </c>
      <c r="AH38" s="43"/>
      <c r="AI38" s="47" t="str">
        <f t="shared" si="5"/>
        <v>LC50</v>
      </c>
      <c r="AJ38" s="48" t="s">
        <v>100</v>
      </c>
      <c r="AK38" s="48" t="str">
        <f t="shared" si="6"/>
        <v xml:space="preserve">Acute </v>
      </c>
      <c r="AL38" s="48" t="str">
        <f t="shared" si="7"/>
        <v>n</v>
      </c>
      <c r="AM38" s="39" t="str">
        <f t="shared" si="8"/>
        <v>Mortality</v>
      </c>
      <c r="AN38" s="48" t="s">
        <v>71</v>
      </c>
      <c r="AO38" s="49">
        <f t="shared" si="9"/>
        <v>24</v>
      </c>
      <c r="AP38" s="48" t="s">
        <v>205</v>
      </c>
      <c r="AQ38" s="43"/>
      <c r="AR38" s="50">
        <f t="shared" si="10"/>
        <v>17700</v>
      </c>
      <c r="AS38"/>
      <c r="AT38"/>
      <c r="AU38"/>
      <c r="AV38"/>
    </row>
    <row r="39" spans="1:48" ht="15" customHeight="1">
      <c r="A39" s="37" t="s">
        <v>206</v>
      </c>
      <c r="B39" s="38">
        <v>181</v>
      </c>
      <c r="C39" s="43"/>
      <c r="D39" s="40" t="s">
        <v>108</v>
      </c>
      <c r="E39" s="41" t="s">
        <v>200</v>
      </c>
      <c r="F39" s="40" t="s">
        <v>59</v>
      </c>
      <c r="G39" s="40" t="s">
        <v>60</v>
      </c>
      <c r="H39" s="38" t="s">
        <v>61</v>
      </c>
      <c r="I39" s="42" t="s">
        <v>201</v>
      </c>
      <c r="J39" s="43"/>
      <c r="K39" s="42" t="s">
        <v>63</v>
      </c>
      <c r="L39" s="42" t="s">
        <v>63</v>
      </c>
      <c r="M39" s="42" t="s">
        <v>64</v>
      </c>
      <c r="N39" s="42">
        <v>48</v>
      </c>
      <c r="O39" s="42" t="s">
        <v>95</v>
      </c>
      <c r="P39" s="44" t="s">
        <v>96</v>
      </c>
      <c r="Q39" s="43"/>
      <c r="R39" s="38" t="s">
        <v>67</v>
      </c>
      <c r="S39" s="38" t="s">
        <v>67</v>
      </c>
      <c r="T39" s="38">
        <v>117000</v>
      </c>
      <c r="U39" s="40" t="s">
        <v>207</v>
      </c>
      <c r="V39" s="40" t="s">
        <v>203</v>
      </c>
      <c r="W39" s="40" t="s">
        <v>108</v>
      </c>
      <c r="X39" s="40" t="s">
        <v>204</v>
      </c>
      <c r="Y39" s="38"/>
      <c r="Z39" s="38"/>
      <c r="AA39" s="43"/>
      <c r="AB39" s="38" t="str">
        <f t="shared" si="0"/>
        <v>LC50</v>
      </c>
      <c r="AC39" s="38">
        <f t="shared" si="1"/>
        <v>5</v>
      </c>
      <c r="AD39" s="45">
        <f t="shared" si="2"/>
        <v>23400</v>
      </c>
      <c r="AE39" s="46" t="s">
        <v>99</v>
      </c>
      <c r="AF39" s="38">
        <f t="shared" si="3"/>
        <v>2</v>
      </c>
      <c r="AG39" s="45">
        <f t="shared" si="4"/>
        <v>11700</v>
      </c>
      <c r="AH39" s="43"/>
      <c r="AI39" s="47" t="str">
        <f t="shared" si="5"/>
        <v>LC50</v>
      </c>
      <c r="AJ39" s="48" t="s">
        <v>100</v>
      </c>
      <c r="AK39" s="48" t="str">
        <f t="shared" si="6"/>
        <v xml:space="preserve">Acute </v>
      </c>
      <c r="AL39" s="48" t="str">
        <f t="shared" si="7"/>
        <v>n</v>
      </c>
      <c r="AM39" s="39" t="str">
        <f t="shared" si="8"/>
        <v>Mortality</v>
      </c>
      <c r="AN39" s="48" t="s">
        <v>71</v>
      </c>
      <c r="AO39" s="49">
        <f t="shared" si="9"/>
        <v>48</v>
      </c>
      <c r="AP39" s="48" t="s">
        <v>208</v>
      </c>
      <c r="AQ39" s="43"/>
      <c r="AR39" s="50">
        <f t="shared" si="10"/>
        <v>11700</v>
      </c>
      <c r="AS39"/>
      <c r="AT39"/>
      <c r="AU39"/>
      <c r="AV39"/>
    </row>
    <row r="40" spans="1:48" ht="15" customHeight="1">
      <c r="A40" s="37" t="s">
        <v>209</v>
      </c>
      <c r="B40" s="38">
        <v>181</v>
      </c>
      <c r="C40" s="43"/>
      <c r="D40" s="40" t="s">
        <v>108</v>
      </c>
      <c r="E40" s="41" t="s">
        <v>200</v>
      </c>
      <c r="F40" s="40" t="s">
        <v>59</v>
      </c>
      <c r="G40" s="40" t="s">
        <v>60</v>
      </c>
      <c r="H40" s="38" t="s">
        <v>61</v>
      </c>
      <c r="I40" s="42" t="s">
        <v>201</v>
      </c>
      <c r="J40" s="43"/>
      <c r="K40" s="42" t="s">
        <v>63</v>
      </c>
      <c r="L40" s="42" t="s">
        <v>63</v>
      </c>
      <c r="M40" s="42" t="s">
        <v>64</v>
      </c>
      <c r="N40" s="42">
        <v>72</v>
      </c>
      <c r="O40" s="42" t="s">
        <v>95</v>
      </c>
      <c r="P40" s="44" t="s">
        <v>96</v>
      </c>
      <c r="Q40" s="43"/>
      <c r="R40" s="38" t="s">
        <v>67</v>
      </c>
      <c r="S40" s="38" t="s">
        <v>67</v>
      </c>
      <c r="T40" s="38">
        <v>71000</v>
      </c>
      <c r="U40" s="40" t="s">
        <v>210</v>
      </c>
      <c r="V40" s="40" t="s">
        <v>203</v>
      </c>
      <c r="W40" s="40" t="s">
        <v>108</v>
      </c>
      <c r="X40" s="40" t="s">
        <v>204</v>
      </c>
      <c r="Y40" s="38"/>
      <c r="Z40" s="38"/>
      <c r="AA40" s="43"/>
      <c r="AB40" s="38" t="str">
        <f t="shared" si="0"/>
        <v>LC50</v>
      </c>
      <c r="AC40" s="38">
        <f t="shared" si="1"/>
        <v>5</v>
      </c>
      <c r="AD40" s="45">
        <f t="shared" si="2"/>
        <v>14200</v>
      </c>
      <c r="AE40" s="46" t="s">
        <v>99</v>
      </c>
      <c r="AF40" s="38">
        <f t="shared" si="3"/>
        <v>2</v>
      </c>
      <c r="AG40" s="45">
        <f t="shared" si="4"/>
        <v>7100</v>
      </c>
      <c r="AH40" s="43"/>
      <c r="AI40" s="47" t="str">
        <f t="shared" si="5"/>
        <v>LC50</v>
      </c>
      <c r="AJ40" s="48" t="s">
        <v>100</v>
      </c>
      <c r="AK40" s="48" t="str">
        <f t="shared" si="6"/>
        <v xml:space="preserve">Acute </v>
      </c>
      <c r="AL40" s="48" t="str">
        <f t="shared" si="7"/>
        <v>n</v>
      </c>
      <c r="AM40" s="39" t="str">
        <f t="shared" si="8"/>
        <v>Mortality</v>
      </c>
      <c r="AN40" s="48" t="s">
        <v>71</v>
      </c>
      <c r="AO40" s="49">
        <f t="shared" si="9"/>
        <v>72</v>
      </c>
      <c r="AP40" s="48" t="s">
        <v>114</v>
      </c>
      <c r="AQ40" s="43"/>
      <c r="AR40" s="50">
        <f t="shared" si="10"/>
        <v>7100</v>
      </c>
      <c r="AS40"/>
      <c r="AT40"/>
      <c r="AU40"/>
      <c r="AV40"/>
    </row>
    <row r="41" spans="1:48" ht="15" customHeight="1">
      <c r="A41" s="37" t="s">
        <v>211</v>
      </c>
      <c r="B41" s="38">
        <v>181</v>
      </c>
      <c r="C41" s="43"/>
      <c r="D41" s="40" t="s">
        <v>108</v>
      </c>
      <c r="E41" s="41" t="s">
        <v>200</v>
      </c>
      <c r="F41" s="40" t="s">
        <v>59</v>
      </c>
      <c r="G41" s="40" t="s">
        <v>60</v>
      </c>
      <c r="H41" s="38" t="s">
        <v>61</v>
      </c>
      <c r="I41" s="42" t="s">
        <v>201</v>
      </c>
      <c r="J41" s="43"/>
      <c r="K41" s="42" t="s">
        <v>63</v>
      </c>
      <c r="L41" s="42" t="s">
        <v>63</v>
      </c>
      <c r="M41" s="42" t="s">
        <v>64</v>
      </c>
      <c r="N41" s="42">
        <v>96</v>
      </c>
      <c r="O41" s="42" t="s">
        <v>95</v>
      </c>
      <c r="P41" s="44" t="s">
        <v>96</v>
      </c>
      <c r="Q41" s="43"/>
      <c r="R41" s="38" t="s">
        <v>67</v>
      </c>
      <c r="S41" s="38" t="s">
        <v>67</v>
      </c>
      <c r="T41" s="38">
        <v>51000</v>
      </c>
      <c r="U41" s="40" t="s">
        <v>212</v>
      </c>
      <c r="V41" s="40" t="s">
        <v>203</v>
      </c>
      <c r="W41" s="40" t="s">
        <v>108</v>
      </c>
      <c r="X41" s="40" t="s">
        <v>204</v>
      </c>
      <c r="Y41" s="38"/>
      <c r="Z41" s="38"/>
      <c r="AA41" s="43"/>
      <c r="AB41" s="38" t="str">
        <f t="shared" si="0"/>
        <v>LC50</v>
      </c>
      <c r="AC41" s="38">
        <f t="shared" si="1"/>
        <v>5</v>
      </c>
      <c r="AD41" s="45">
        <f t="shared" si="2"/>
        <v>10200</v>
      </c>
      <c r="AE41" s="46" t="s">
        <v>99</v>
      </c>
      <c r="AF41" s="38">
        <f t="shared" si="3"/>
        <v>2</v>
      </c>
      <c r="AG41" s="45">
        <f t="shared" si="4"/>
        <v>5100</v>
      </c>
      <c r="AH41" s="43"/>
      <c r="AI41" s="47" t="str">
        <f t="shared" si="5"/>
        <v>LC50</v>
      </c>
      <c r="AJ41" s="48" t="s">
        <v>100</v>
      </c>
      <c r="AK41" s="48" t="str">
        <f t="shared" si="6"/>
        <v xml:space="preserve">Acute </v>
      </c>
      <c r="AL41" s="48" t="str">
        <f t="shared" si="7"/>
        <v>n</v>
      </c>
      <c r="AM41" s="39" t="str">
        <f t="shared" si="8"/>
        <v>Mortality</v>
      </c>
      <c r="AN41" s="48" t="s">
        <v>71</v>
      </c>
      <c r="AO41" s="49">
        <f t="shared" si="9"/>
        <v>96</v>
      </c>
      <c r="AP41" s="48" t="s">
        <v>72</v>
      </c>
      <c r="AQ41" s="43"/>
      <c r="AR41" s="50">
        <f t="shared" si="10"/>
        <v>5100</v>
      </c>
      <c r="AS41"/>
      <c r="AT41"/>
      <c r="AU41"/>
      <c r="AV41"/>
    </row>
    <row r="42" spans="1:48" ht="15" customHeight="1">
      <c r="A42" s="37" t="s">
        <v>213</v>
      </c>
      <c r="B42" s="38">
        <v>209</v>
      </c>
      <c r="C42" s="43"/>
      <c r="D42" s="40" t="s">
        <v>214</v>
      </c>
      <c r="E42" s="41" t="s">
        <v>215</v>
      </c>
      <c r="F42" s="40" t="s">
        <v>59</v>
      </c>
      <c r="G42" s="40" t="s">
        <v>216</v>
      </c>
      <c r="H42" s="38" t="s">
        <v>61</v>
      </c>
      <c r="I42" s="42" t="s">
        <v>217</v>
      </c>
      <c r="J42" s="43"/>
      <c r="K42" s="42" t="s">
        <v>63</v>
      </c>
      <c r="L42" s="42" t="s">
        <v>63</v>
      </c>
      <c r="M42" s="42" t="s">
        <v>64</v>
      </c>
      <c r="N42" s="42">
        <v>24</v>
      </c>
      <c r="O42" s="42" t="s">
        <v>95</v>
      </c>
      <c r="P42" s="44" t="s">
        <v>96</v>
      </c>
      <c r="Q42" s="43"/>
      <c r="R42" s="38" t="s">
        <v>67</v>
      </c>
      <c r="S42" s="38" t="s">
        <v>67</v>
      </c>
      <c r="T42" s="38">
        <v>3230</v>
      </c>
      <c r="U42" s="40" t="s">
        <v>218</v>
      </c>
      <c r="V42" s="40" t="s">
        <v>219</v>
      </c>
      <c r="W42" s="40" t="s">
        <v>214</v>
      </c>
      <c r="X42" s="40">
        <v>6.5</v>
      </c>
      <c r="Y42" s="38"/>
      <c r="Z42" s="38">
        <v>15.6</v>
      </c>
      <c r="AA42" s="43"/>
      <c r="AB42" s="38" t="str">
        <f t="shared" si="0"/>
        <v>LC50</v>
      </c>
      <c r="AC42" s="38">
        <f t="shared" si="1"/>
        <v>5</v>
      </c>
      <c r="AD42" s="45">
        <f t="shared" si="2"/>
        <v>646</v>
      </c>
      <c r="AE42" s="46" t="s">
        <v>99</v>
      </c>
      <c r="AF42" s="38">
        <f t="shared" si="3"/>
        <v>2</v>
      </c>
      <c r="AG42" s="45">
        <f t="shared" si="4"/>
        <v>323</v>
      </c>
      <c r="AH42" s="43"/>
      <c r="AI42" s="47" t="str">
        <f t="shared" si="5"/>
        <v>LC50</v>
      </c>
      <c r="AJ42" s="48" t="s">
        <v>100</v>
      </c>
      <c r="AK42" s="48" t="str">
        <f t="shared" si="6"/>
        <v xml:space="preserve">Acute </v>
      </c>
      <c r="AL42" s="48" t="str">
        <f t="shared" si="7"/>
        <v>n</v>
      </c>
      <c r="AM42" s="39" t="str">
        <f t="shared" si="8"/>
        <v>Mortality</v>
      </c>
      <c r="AN42" s="48" t="s">
        <v>71</v>
      </c>
      <c r="AO42" s="49">
        <f t="shared" si="9"/>
        <v>24</v>
      </c>
      <c r="AP42" s="48" t="s">
        <v>72</v>
      </c>
      <c r="AQ42" s="43"/>
      <c r="AR42" s="50">
        <f t="shared" si="10"/>
        <v>323</v>
      </c>
      <c r="AS42"/>
      <c r="AT42"/>
      <c r="AU42"/>
      <c r="AV42"/>
    </row>
    <row r="43" spans="1:48" ht="15" customHeight="1">
      <c r="A43" s="37" t="s">
        <v>220</v>
      </c>
      <c r="B43" s="38">
        <v>209</v>
      </c>
      <c r="C43" s="43"/>
      <c r="D43" s="40" t="s">
        <v>214</v>
      </c>
      <c r="E43" s="41" t="s">
        <v>215</v>
      </c>
      <c r="F43" s="40" t="s">
        <v>59</v>
      </c>
      <c r="G43" s="40" t="s">
        <v>216</v>
      </c>
      <c r="H43" s="38" t="s">
        <v>61</v>
      </c>
      <c r="I43" s="42" t="s">
        <v>217</v>
      </c>
      <c r="J43" s="43"/>
      <c r="K43" s="42" t="s">
        <v>63</v>
      </c>
      <c r="L43" s="42" t="s">
        <v>63</v>
      </c>
      <c r="M43" s="42" t="s">
        <v>64</v>
      </c>
      <c r="N43" s="42">
        <v>48</v>
      </c>
      <c r="O43" s="42" t="s">
        <v>95</v>
      </c>
      <c r="P43" s="44" t="s">
        <v>96</v>
      </c>
      <c r="Q43" s="43"/>
      <c r="R43" s="38" t="s">
        <v>67</v>
      </c>
      <c r="S43" s="38" t="s">
        <v>67</v>
      </c>
      <c r="T43" s="38">
        <v>1650</v>
      </c>
      <c r="U43" s="40" t="s">
        <v>221</v>
      </c>
      <c r="V43" s="40" t="s">
        <v>219</v>
      </c>
      <c r="W43" s="40" t="s">
        <v>214</v>
      </c>
      <c r="X43" s="40">
        <v>6.5</v>
      </c>
      <c r="Y43" s="38"/>
      <c r="Z43" s="38">
        <v>15.6</v>
      </c>
      <c r="AA43" s="43"/>
      <c r="AB43" s="38" t="str">
        <f t="shared" si="0"/>
        <v>LC50</v>
      </c>
      <c r="AC43" s="38">
        <f t="shared" si="1"/>
        <v>5</v>
      </c>
      <c r="AD43" s="45">
        <f t="shared" si="2"/>
        <v>330</v>
      </c>
      <c r="AE43" s="46" t="s">
        <v>99</v>
      </c>
      <c r="AF43" s="38">
        <f t="shared" si="3"/>
        <v>2</v>
      </c>
      <c r="AG43" s="45">
        <f t="shared" si="4"/>
        <v>165</v>
      </c>
      <c r="AH43" s="43"/>
      <c r="AI43" s="47" t="str">
        <f t="shared" si="5"/>
        <v>LC50</v>
      </c>
      <c r="AJ43" s="48" t="s">
        <v>100</v>
      </c>
      <c r="AK43" s="48" t="str">
        <f t="shared" si="6"/>
        <v xml:space="preserve">Acute </v>
      </c>
      <c r="AL43" s="48" t="str">
        <f t="shared" si="7"/>
        <v>n</v>
      </c>
      <c r="AM43" s="39" t="str">
        <f t="shared" si="8"/>
        <v>Mortality</v>
      </c>
      <c r="AN43" s="48" t="s">
        <v>71</v>
      </c>
      <c r="AO43" s="49">
        <f t="shared" si="9"/>
        <v>48</v>
      </c>
      <c r="AP43" s="48" t="s">
        <v>114</v>
      </c>
      <c r="AQ43" s="43"/>
      <c r="AR43" s="50">
        <f t="shared" si="10"/>
        <v>165</v>
      </c>
      <c r="AS43"/>
      <c r="AT43"/>
      <c r="AU43"/>
      <c r="AV43"/>
    </row>
    <row r="44" spans="1:48" ht="15" customHeight="1">
      <c r="A44" s="37" t="s">
        <v>222</v>
      </c>
      <c r="B44" s="38">
        <v>209</v>
      </c>
      <c r="C44" s="43"/>
      <c r="D44" s="40" t="s">
        <v>214</v>
      </c>
      <c r="E44" s="41" t="s">
        <v>215</v>
      </c>
      <c r="F44" s="40" t="s">
        <v>59</v>
      </c>
      <c r="G44" s="40" t="s">
        <v>216</v>
      </c>
      <c r="H44" s="38" t="s">
        <v>61</v>
      </c>
      <c r="I44" s="42" t="s">
        <v>217</v>
      </c>
      <c r="J44" s="43"/>
      <c r="K44" s="42" t="s">
        <v>63</v>
      </c>
      <c r="L44" s="42" t="s">
        <v>63</v>
      </c>
      <c r="M44" s="42" t="s">
        <v>64</v>
      </c>
      <c r="N44" s="42">
        <v>72</v>
      </c>
      <c r="O44" s="42" t="s">
        <v>95</v>
      </c>
      <c r="P44" s="44" t="s">
        <v>96</v>
      </c>
      <c r="Q44" s="43"/>
      <c r="R44" s="38" t="s">
        <v>67</v>
      </c>
      <c r="S44" s="38" t="s">
        <v>67</v>
      </c>
      <c r="T44" s="38">
        <v>830</v>
      </c>
      <c r="U44" s="40" t="s">
        <v>223</v>
      </c>
      <c r="V44" s="40" t="s">
        <v>219</v>
      </c>
      <c r="W44" s="40" t="s">
        <v>214</v>
      </c>
      <c r="X44" s="40">
        <v>6.5</v>
      </c>
      <c r="Y44" s="38"/>
      <c r="Z44" s="38">
        <v>15.6</v>
      </c>
      <c r="AA44" s="43"/>
      <c r="AB44" s="38" t="str">
        <f t="shared" si="0"/>
        <v>LC50</v>
      </c>
      <c r="AC44" s="38">
        <f t="shared" si="1"/>
        <v>5</v>
      </c>
      <c r="AD44" s="45">
        <f t="shared" si="2"/>
        <v>166</v>
      </c>
      <c r="AE44" s="46" t="s">
        <v>99</v>
      </c>
      <c r="AF44" s="38">
        <f t="shared" si="3"/>
        <v>2</v>
      </c>
      <c r="AG44" s="45">
        <f t="shared" si="4"/>
        <v>83</v>
      </c>
      <c r="AH44" s="43"/>
      <c r="AI44" s="47" t="str">
        <f t="shared" si="5"/>
        <v>LC50</v>
      </c>
      <c r="AJ44" s="48" t="s">
        <v>100</v>
      </c>
      <c r="AK44" s="48" t="str">
        <f t="shared" si="6"/>
        <v xml:space="preserve">Acute </v>
      </c>
      <c r="AL44" s="48" t="str">
        <f t="shared" si="7"/>
        <v>n</v>
      </c>
      <c r="AM44" s="39" t="str">
        <f t="shared" si="8"/>
        <v>Mortality</v>
      </c>
      <c r="AN44" s="48" t="s">
        <v>71</v>
      </c>
      <c r="AO44" s="49">
        <f t="shared" si="9"/>
        <v>72</v>
      </c>
      <c r="AP44" s="48" t="s">
        <v>208</v>
      </c>
      <c r="AQ44" s="43"/>
      <c r="AR44" s="50">
        <f t="shared" si="10"/>
        <v>83</v>
      </c>
      <c r="AS44"/>
      <c r="AT44"/>
      <c r="AU44"/>
      <c r="AV44"/>
    </row>
    <row r="45" spans="1:48" ht="15" customHeight="1">
      <c r="A45" s="37" t="s">
        <v>224</v>
      </c>
      <c r="B45" s="38">
        <v>209</v>
      </c>
      <c r="C45" s="43"/>
      <c r="D45" s="40" t="s">
        <v>214</v>
      </c>
      <c r="E45" s="41" t="s">
        <v>215</v>
      </c>
      <c r="F45" s="40" t="s">
        <v>59</v>
      </c>
      <c r="G45" s="40" t="s">
        <v>216</v>
      </c>
      <c r="H45" s="38" t="s">
        <v>61</v>
      </c>
      <c r="I45" s="42" t="s">
        <v>217</v>
      </c>
      <c r="J45" s="43"/>
      <c r="K45" s="42" t="s">
        <v>63</v>
      </c>
      <c r="L45" s="42" t="s">
        <v>63</v>
      </c>
      <c r="M45" s="42" t="s">
        <v>64</v>
      </c>
      <c r="N45" s="42">
        <v>96</v>
      </c>
      <c r="O45" s="42" t="s">
        <v>95</v>
      </c>
      <c r="P45" s="44" t="s">
        <v>96</v>
      </c>
      <c r="Q45" s="43"/>
      <c r="R45" s="38" t="s">
        <v>67</v>
      </c>
      <c r="S45" s="38" t="s">
        <v>67</v>
      </c>
      <c r="T45" s="38">
        <v>620</v>
      </c>
      <c r="U45" s="40" t="s">
        <v>225</v>
      </c>
      <c r="V45" s="40" t="s">
        <v>219</v>
      </c>
      <c r="W45" s="40" t="s">
        <v>214</v>
      </c>
      <c r="X45" s="40">
        <v>6.5</v>
      </c>
      <c r="Y45" s="38"/>
      <c r="Z45" s="38">
        <v>15.6</v>
      </c>
      <c r="AA45" s="43"/>
      <c r="AB45" s="38" t="str">
        <f t="shared" si="0"/>
        <v>LC50</v>
      </c>
      <c r="AC45" s="38">
        <f t="shared" si="1"/>
        <v>5</v>
      </c>
      <c r="AD45" s="45">
        <f t="shared" si="2"/>
        <v>124</v>
      </c>
      <c r="AE45" s="46" t="s">
        <v>99</v>
      </c>
      <c r="AF45" s="38">
        <f t="shared" si="3"/>
        <v>2</v>
      </c>
      <c r="AG45" s="45">
        <f t="shared" si="4"/>
        <v>62</v>
      </c>
      <c r="AH45" s="43"/>
      <c r="AI45" s="47" t="str">
        <f t="shared" si="5"/>
        <v>LC50</v>
      </c>
      <c r="AJ45" s="48" t="s">
        <v>100</v>
      </c>
      <c r="AK45" s="48" t="str">
        <f t="shared" si="6"/>
        <v xml:space="preserve">Acute </v>
      </c>
      <c r="AL45" s="48" t="str">
        <f t="shared" si="7"/>
        <v>n</v>
      </c>
      <c r="AM45" s="39" t="str">
        <f t="shared" si="8"/>
        <v>Mortality</v>
      </c>
      <c r="AN45" s="48" t="s">
        <v>71</v>
      </c>
      <c r="AO45" s="49">
        <f t="shared" si="9"/>
        <v>96</v>
      </c>
      <c r="AP45" s="48" t="s">
        <v>205</v>
      </c>
      <c r="AQ45" s="43"/>
      <c r="AR45" s="50">
        <f t="shared" si="10"/>
        <v>62</v>
      </c>
      <c r="AS45"/>
      <c r="AT45"/>
      <c r="AU45"/>
      <c r="AV45"/>
    </row>
    <row r="46" spans="1:48" ht="15" customHeight="1">
      <c r="A46" s="37" t="s">
        <v>226</v>
      </c>
      <c r="B46" s="38">
        <v>199</v>
      </c>
      <c r="C46" s="43"/>
      <c r="D46" s="40" t="s">
        <v>108</v>
      </c>
      <c r="E46" s="41" t="s">
        <v>227</v>
      </c>
      <c r="F46" s="40" t="s">
        <v>59</v>
      </c>
      <c r="G46" s="40" t="s">
        <v>60</v>
      </c>
      <c r="H46" s="38" t="s">
        <v>61</v>
      </c>
      <c r="I46" s="42" t="s">
        <v>62</v>
      </c>
      <c r="J46" s="43"/>
      <c r="K46" s="42" t="s">
        <v>228</v>
      </c>
      <c r="L46" s="42" t="s">
        <v>228</v>
      </c>
      <c r="M46" s="42" t="s">
        <v>85</v>
      </c>
      <c r="N46" s="42">
        <v>96</v>
      </c>
      <c r="O46" s="42" t="s">
        <v>95</v>
      </c>
      <c r="P46" s="44" t="s">
        <v>96</v>
      </c>
      <c r="Q46" s="43"/>
      <c r="R46" s="38" t="s">
        <v>67</v>
      </c>
      <c r="S46" s="38" t="s">
        <v>67</v>
      </c>
      <c r="T46" s="38">
        <v>1000</v>
      </c>
      <c r="U46" s="40" t="s">
        <v>229</v>
      </c>
      <c r="V46" s="40" t="s">
        <v>230</v>
      </c>
      <c r="W46" s="40" t="s">
        <v>108</v>
      </c>
      <c r="X46" s="40">
        <v>7.8</v>
      </c>
      <c r="Y46" s="38"/>
      <c r="Z46" s="38"/>
      <c r="AA46" s="43"/>
      <c r="AB46" s="38" t="str">
        <f t="shared" si="0"/>
        <v>NOEC</v>
      </c>
      <c r="AC46" s="38">
        <f t="shared" si="1"/>
        <v>1</v>
      </c>
      <c r="AD46" s="45">
        <f t="shared" si="2"/>
        <v>1000</v>
      </c>
      <c r="AE46" s="46" t="s">
        <v>99</v>
      </c>
      <c r="AF46" s="38">
        <f t="shared" si="3"/>
        <v>2</v>
      </c>
      <c r="AG46" s="45">
        <f t="shared" si="4"/>
        <v>500</v>
      </c>
      <c r="AH46" s="43"/>
      <c r="AI46" s="47" t="str">
        <f t="shared" si="5"/>
        <v>NOEC</v>
      </c>
      <c r="AJ46" s="48" t="s">
        <v>100</v>
      </c>
      <c r="AK46" s="48" t="str">
        <f t="shared" si="6"/>
        <v xml:space="preserve">Acute </v>
      </c>
      <c r="AL46" s="48" t="str">
        <f t="shared" si="7"/>
        <v>n</v>
      </c>
      <c r="AM46" s="39" t="str">
        <f t="shared" si="8"/>
        <v>Growth (length)</v>
      </c>
      <c r="AN46" s="48" t="s">
        <v>71</v>
      </c>
      <c r="AO46" s="49">
        <f t="shared" si="9"/>
        <v>96</v>
      </c>
      <c r="AP46" s="48" t="s">
        <v>72</v>
      </c>
      <c r="AQ46" s="43"/>
      <c r="AR46" s="50">
        <f t="shared" si="10"/>
        <v>500</v>
      </c>
      <c r="AS46"/>
      <c r="AT46"/>
      <c r="AU46"/>
      <c r="AV46"/>
    </row>
    <row r="47" spans="1:48" ht="15" customHeight="1">
      <c r="A47" s="37" t="s">
        <v>231</v>
      </c>
      <c r="B47" s="38">
        <v>203</v>
      </c>
      <c r="C47" s="43"/>
      <c r="D47" s="40" t="s">
        <v>91</v>
      </c>
      <c r="E47" s="41" t="s">
        <v>227</v>
      </c>
      <c r="F47" s="40" t="s">
        <v>59</v>
      </c>
      <c r="G47" s="40" t="s">
        <v>216</v>
      </c>
      <c r="H47" s="38" t="s">
        <v>61</v>
      </c>
      <c r="I47" s="42" t="s">
        <v>232</v>
      </c>
      <c r="J47" s="43"/>
      <c r="K47" s="42" t="s">
        <v>63</v>
      </c>
      <c r="L47" s="42" t="s">
        <v>63</v>
      </c>
      <c r="M47" s="42" t="s">
        <v>85</v>
      </c>
      <c r="N47" s="42">
        <v>48</v>
      </c>
      <c r="O47" s="42" t="s">
        <v>95</v>
      </c>
      <c r="P47" s="44" t="s">
        <v>96</v>
      </c>
      <c r="Q47" s="43"/>
      <c r="R47" s="38" t="s">
        <v>67</v>
      </c>
      <c r="S47" s="38" t="s">
        <v>67</v>
      </c>
      <c r="T47" s="38">
        <v>200000</v>
      </c>
      <c r="U47" s="40" t="s">
        <v>233</v>
      </c>
      <c r="V47" s="40" t="s">
        <v>98</v>
      </c>
      <c r="W47" s="40" t="s">
        <v>91</v>
      </c>
      <c r="X47" s="40">
        <v>4</v>
      </c>
      <c r="Y47" s="38"/>
      <c r="Z47" s="38"/>
      <c r="AA47" s="43"/>
      <c r="AB47" s="38" t="str">
        <f t="shared" si="0"/>
        <v>NOEC</v>
      </c>
      <c r="AC47" s="38">
        <f t="shared" si="1"/>
        <v>1</v>
      </c>
      <c r="AD47" s="45">
        <f t="shared" si="2"/>
        <v>200000</v>
      </c>
      <c r="AE47" s="46" t="s">
        <v>99</v>
      </c>
      <c r="AF47" s="38">
        <f t="shared" si="3"/>
        <v>2</v>
      </c>
      <c r="AG47" s="45">
        <f t="shared" si="4"/>
        <v>100000</v>
      </c>
      <c r="AH47" s="43"/>
      <c r="AI47" s="47" t="str">
        <f t="shared" si="5"/>
        <v>NOEC</v>
      </c>
      <c r="AJ47" s="48" t="s">
        <v>100</v>
      </c>
      <c r="AK47" s="48" t="str">
        <f t="shared" si="6"/>
        <v xml:space="preserve">Acute </v>
      </c>
      <c r="AL47" s="48" t="str">
        <f t="shared" si="7"/>
        <v>n</v>
      </c>
      <c r="AM47" s="39" t="str">
        <f t="shared" si="8"/>
        <v>Mortality</v>
      </c>
      <c r="AN47" s="48" t="s">
        <v>71</v>
      </c>
      <c r="AO47" s="49">
        <f t="shared" si="9"/>
        <v>48</v>
      </c>
      <c r="AP47" s="48" t="s">
        <v>114</v>
      </c>
      <c r="AQ47" s="43"/>
      <c r="AR47" s="50">
        <f t="shared" si="10"/>
        <v>100000</v>
      </c>
      <c r="AS47"/>
      <c r="AT47"/>
      <c r="AU47"/>
      <c r="AV47"/>
    </row>
    <row r="48" spans="1:48" ht="15" customHeight="1">
      <c r="A48" s="37" t="s">
        <v>234</v>
      </c>
      <c r="B48" s="38">
        <v>183</v>
      </c>
      <c r="C48" s="43"/>
      <c r="D48" s="40" t="s">
        <v>108</v>
      </c>
      <c r="E48" s="41" t="s">
        <v>235</v>
      </c>
      <c r="F48" s="40" t="s">
        <v>59</v>
      </c>
      <c r="G48" s="40" t="s">
        <v>142</v>
      </c>
      <c r="H48" s="38" t="s">
        <v>61</v>
      </c>
      <c r="I48" s="42" t="s">
        <v>83</v>
      </c>
      <c r="J48" s="43"/>
      <c r="K48" s="42" t="s">
        <v>132</v>
      </c>
      <c r="L48" s="42" t="s">
        <v>132</v>
      </c>
      <c r="M48" s="42" t="s">
        <v>125</v>
      </c>
      <c r="N48" s="42">
        <v>48</v>
      </c>
      <c r="O48" s="42" t="s">
        <v>95</v>
      </c>
      <c r="P48" s="44" t="s">
        <v>96</v>
      </c>
      <c r="Q48" s="43"/>
      <c r="R48" s="38" t="s">
        <v>67</v>
      </c>
      <c r="S48" s="38" t="s">
        <v>67</v>
      </c>
      <c r="T48" s="38">
        <v>222700</v>
      </c>
      <c r="U48" s="40" t="s">
        <v>236</v>
      </c>
      <c r="V48" s="40" t="s">
        <v>203</v>
      </c>
      <c r="W48" s="40" t="s">
        <v>108</v>
      </c>
      <c r="X48" s="40">
        <v>7.6</v>
      </c>
      <c r="Y48" s="38"/>
      <c r="Z48" s="38">
        <v>245</v>
      </c>
      <c r="AA48" s="43"/>
      <c r="AB48" s="38" t="str">
        <f t="shared" si="0"/>
        <v>EC50</v>
      </c>
      <c r="AC48" s="38">
        <f t="shared" si="1"/>
        <v>5</v>
      </c>
      <c r="AD48" s="45">
        <f t="shared" si="2"/>
        <v>44540</v>
      </c>
      <c r="AE48" s="46" t="s">
        <v>99</v>
      </c>
      <c r="AF48" s="38">
        <f t="shared" si="3"/>
        <v>2</v>
      </c>
      <c r="AG48" s="45">
        <f t="shared" si="4"/>
        <v>22270</v>
      </c>
      <c r="AH48" s="43"/>
      <c r="AI48" s="47" t="str">
        <f t="shared" si="5"/>
        <v>EC50</v>
      </c>
      <c r="AJ48" s="48" t="s">
        <v>100</v>
      </c>
      <c r="AK48" s="48" t="str">
        <f t="shared" si="6"/>
        <v xml:space="preserve">Acute </v>
      </c>
      <c r="AL48" s="48" t="str">
        <f t="shared" si="7"/>
        <v>n</v>
      </c>
      <c r="AM48" s="39" t="str">
        <f t="shared" si="8"/>
        <v>Immobility</v>
      </c>
      <c r="AN48" s="48" t="s">
        <v>71</v>
      </c>
      <c r="AO48" s="49">
        <f t="shared" si="9"/>
        <v>48</v>
      </c>
      <c r="AP48" s="48" t="s">
        <v>72</v>
      </c>
      <c r="AQ48" s="43"/>
      <c r="AR48" s="50">
        <f t="shared" si="10"/>
        <v>22270</v>
      </c>
      <c r="AS48"/>
      <c r="AT48"/>
      <c r="AU48"/>
      <c r="AV48"/>
    </row>
    <row r="49" spans="1:49" ht="15" customHeight="1">
      <c r="A49" s="37" t="s">
        <v>237</v>
      </c>
      <c r="B49" s="38">
        <v>183</v>
      </c>
      <c r="C49" s="43"/>
      <c r="D49" s="40" t="s">
        <v>108</v>
      </c>
      <c r="E49" s="41" t="s">
        <v>235</v>
      </c>
      <c r="F49" s="40" t="s">
        <v>59</v>
      </c>
      <c r="G49" s="40" t="s">
        <v>142</v>
      </c>
      <c r="H49" s="38" t="s">
        <v>61</v>
      </c>
      <c r="I49" s="42" t="s">
        <v>83</v>
      </c>
      <c r="J49" s="43"/>
      <c r="K49" s="42" t="s">
        <v>132</v>
      </c>
      <c r="L49" s="42" t="s">
        <v>132</v>
      </c>
      <c r="M49" s="42" t="s">
        <v>125</v>
      </c>
      <c r="N49" s="42">
        <v>48</v>
      </c>
      <c r="O49" s="42" t="s">
        <v>95</v>
      </c>
      <c r="P49" s="44" t="s">
        <v>96</v>
      </c>
      <c r="Q49" s="43"/>
      <c r="R49" s="38" t="s">
        <v>67</v>
      </c>
      <c r="S49" s="38" t="s">
        <v>67</v>
      </c>
      <c r="T49" s="38">
        <v>115200</v>
      </c>
      <c r="U49" s="40" t="s">
        <v>238</v>
      </c>
      <c r="V49" s="40" t="s">
        <v>203</v>
      </c>
      <c r="W49" s="40" t="s">
        <v>108</v>
      </c>
      <c r="X49" s="40">
        <v>7.6</v>
      </c>
      <c r="Y49" s="38"/>
      <c r="Z49" s="38">
        <v>245</v>
      </c>
      <c r="AA49" s="43"/>
      <c r="AB49" s="38" t="str">
        <f t="shared" si="0"/>
        <v>EC50</v>
      </c>
      <c r="AC49" s="38">
        <f t="shared" si="1"/>
        <v>5</v>
      </c>
      <c r="AD49" s="45">
        <f t="shared" si="2"/>
        <v>23040</v>
      </c>
      <c r="AE49" s="46" t="s">
        <v>99</v>
      </c>
      <c r="AF49" s="38">
        <f t="shared" si="3"/>
        <v>2</v>
      </c>
      <c r="AG49" s="45">
        <f t="shared" si="4"/>
        <v>11520</v>
      </c>
      <c r="AH49" s="43"/>
      <c r="AI49" s="47" t="str">
        <f t="shared" si="5"/>
        <v>EC50</v>
      </c>
      <c r="AJ49" s="48" t="s">
        <v>100</v>
      </c>
      <c r="AK49" s="48" t="str">
        <f t="shared" si="6"/>
        <v xml:space="preserve">Acute </v>
      </c>
      <c r="AL49" s="48" t="str">
        <f t="shared" si="7"/>
        <v>n</v>
      </c>
      <c r="AM49" s="39" t="str">
        <f t="shared" si="8"/>
        <v>Immobility</v>
      </c>
      <c r="AN49" s="48" t="s">
        <v>71</v>
      </c>
      <c r="AO49" s="49">
        <f t="shared" si="9"/>
        <v>48</v>
      </c>
      <c r="AP49" s="48" t="s">
        <v>114</v>
      </c>
      <c r="AQ49" s="43"/>
      <c r="AR49" s="50">
        <f t="shared" si="10"/>
        <v>11520</v>
      </c>
      <c r="AS49"/>
      <c r="AT49"/>
      <c r="AU49"/>
      <c r="AV49"/>
    </row>
    <row r="50" spans="1:49" ht="15" customHeight="1">
      <c r="A50" s="37" t="s">
        <v>239</v>
      </c>
      <c r="B50" s="38">
        <v>164</v>
      </c>
      <c r="C50" s="43"/>
      <c r="D50" s="40" t="s">
        <v>240</v>
      </c>
      <c r="E50" s="41" t="s">
        <v>241</v>
      </c>
      <c r="F50" s="40" t="s">
        <v>59</v>
      </c>
      <c r="G50" s="40" t="s">
        <v>142</v>
      </c>
      <c r="H50" s="38" t="s">
        <v>61</v>
      </c>
      <c r="I50" s="42" t="s">
        <v>162</v>
      </c>
      <c r="J50" s="43"/>
      <c r="K50" s="42" t="s">
        <v>132</v>
      </c>
      <c r="L50" s="42" t="s">
        <v>132</v>
      </c>
      <c r="M50" s="42" t="s">
        <v>125</v>
      </c>
      <c r="N50" s="42">
        <v>21</v>
      </c>
      <c r="O50" s="42" t="s">
        <v>65</v>
      </c>
      <c r="P50" s="44" t="s">
        <v>66</v>
      </c>
      <c r="Q50" s="43"/>
      <c r="R50" s="38" t="s">
        <v>67</v>
      </c>
      <c r="S50" s="38" t="s">
        <v>67</v>
      </c>
      <c r="T50" s="38">
        <v>5900</v>
      </c>
      <c r="U50" s="40" t="s">
        <v>242</v>
      </c>
      <c r="V50" s="40" t="s">
        <v>69</v>
      </c>
      <c r="W50" s="40" t="s">
        <v>240</v>
      </c>
      <c r="X50" s="40">
        <v>7.7</v>
      </c>
      <c r="Y50" s="39"/>
      <c r="Z50" s="38">
        <v>45.3</v>
      </c>
      <c r="AA50" s="43"/>
      <c r="AB50" s="38" t="str">
        <f t="shared" si="0"/>
        <v>EC50</v>
      </c>
      <c r="AC50" s="38">
        <f t="shared" si="1"/>
        <v>5</v>
      </c>
      <c r="AD50" s="45">
        <f t="shared" si="2"/>
        <v>1180</v>
      </c>
      <c r="AE50" s="46" t="s">
        <v>66</v>
      </c>
      <c r="AF50" s="38">
        <f t="shared" si="3"/>
        <v>1</v>
      </c>
      <c r="AG50" s="45">
        <f t="shared" si="4"/>
        <v>1180</v>
      </c>
      <c r="AH50" s="43"/>
      <c r="AI50" s="47" t="str">
        <f t="shared" si="5"/>
        <v>EC50</v>
      </c>
      <c r="AJ50" s="48" t="s">
        <v>70</v>
      </c>
      <c r="AK50" s="48" t="str">
        <f t="shared" si="6"/>
        <v>Chronic</v>
      </c>
      <c r="AL50" s="48" t="str">
        <f t="shared" si="7"/>
        <v>y</v>
      </c>
      <c r="AM50" s="39" t="str">
        <f t="shared" si="8"/>
        <v>Immobility</v>
      </c>
      <c r="AN50" s="48" t="s">
        <v>71</v>
      </c>
      <c r="AO50" s="49">
        <f t="shared" si="9"/>
        <v>21</v>
      </c>
      <c r="AP50" s="48" t="s">
        <v>72</v>
      </c>
      <c r="AQ50" s="43"/>
      <c r="AR50" s="50">
        <f t="shared" si="10"/>
        <v>1180</v>
      </c>
      <c r="AS50"/>
      <c r="AT50"/>
      <c r="AU50"/>
      <c r="AV50"/>
    </row>
    <row r="51" spans="1:49" ht="15" customHeight="1">
      <c r="A51" s="37" t="s">
        <v>243</v>
      </c>
      <c r="B51" s="38">
        <v>189</v>
      </c>
      <c r="C51" s="43"/>
      <c r="D51" s="40" t="s">
        <v>244</v>
      </c>
      <c r="E51" s="41" t="s">
        <v>241</v>
      </c>
      <c r="F51" s="40" t="s">
        <v>59</v>
      </c>
      <c r="G51" s="40" t="s">
        <v>142</v>
      </c>
      <c r="H51" s="38" t="s">
        <v>61</v>
      </c>
      <c r="I51" s="42" t="s">
        <v>162</v>
      </c>
      <c r="J51" s="43"/>
      <c r="K51" s="42" t="s">
        <v>132</v>
      </c>
      <c r="L51" s="42" t="s">
        <v>132</v>
      </c>
      <c r="M51" s="42" t="s">
        <v>125</v>
      </c>
      <c r="N51" s="42">
        <v>24</v>
      </c>
      <c r="O51" s="42" t="s">
        <v>95</v>
      </c>
      <c r="P51" s="44" t="s">
        <v>96</v>
      </c>
      <c r="Q51" s="43"/>
      <c r="R51" s="38" t="s">
        <v>67</v>
      </c>
      <c r="S51" s="38" t="s">
        <v>67</v>
      </c>
      <c r="T51" s="38">
        <v>5249</v>
      </c>
      <c r="U51" s="40" t="s">
        <v>245</v>
      </c>
      <c r="V51" s="40" t="s">
        <v>203</v>
      </c>
      <c r="W51" s="40" t="s">
        <v>244</v>
      </c>
      <c r="X51" s="40">
        <v>7.6</v>
      </c>
      <c r="Y51" s="38"/>
      <c r="Z51" s="38"/>
      <c r="AA51" s="43"/>
      <c r="AB51" s="38" t="str">
        <f t="shared" si="0"/>
        <v>EC50</v>
      </c>
      <c r="AC51" s="38">
        <f t="shared" si="1"/>
        <v>5</v>
      </c>
      <c r="AD51" s="45">
        <f t="shared" si="2"/>
        <v>1049.8</v>
      </c>
      <c r="AE51" s="46" t="s">
        <v>99</v>
      </c>
      <c r="AF51" s="38">
        <f t="shared" si="3"/>
        <v>2</v>
      </c>
      <c r="AG51" s="45">
        <f t="shared" si="4"/>
        <v>524.9</v>
      </c>
      <c r="AH51" s="43"/>
      <c r="AI51" s="47" t="str">
        <f t="shared" si="5"/>
        <v>EC50</v>
      </c>
      <c r="AJ51" s="48" t="s">
        <v>100</v>
      </c>
      <c r="AK51" s="48" t="str">
        <f t="shared" si="6"/>
        <v xml:space="preserve">Acute </v>
      </c>
      <c r="AL51" s="48" t="str">
        <f t="shared" si="7"/>
        <v>n</v>
      </c>
      <c r="AM51" s="39" t="str">
        <f t="shared" si="8"/>
        <v>Immobility</v>
      </c>
      <c r="AN51" s="48" t="s">
        <v>71</v>
      </c>
      <c r="AO51" s="49">
        <f t="shared" si="9"/>
        <v>24</v>
      </c>
      <c r="AP51" s="48" t="s">
        <v>72</v>
      </c>
      <c r="AQ51" s="43"/>
      <c r="AR51" s="50">
        <f t="shared" si="10"/>
        <v>524.9</v>
      </c>
      <c r="AS51"/>
      <c r="AT51"/>
      <c r="AU51"/>
      <c r="AV51"/>
    </row>
    <row r="52" spans="1:49" ht="15" customHeight="1">
      <c r="A52" s="37" t="s">
        <v>246</v>
      </c>
      <c r="B52" s="38">
        <v>213</v>
      </c>
      <c r="C52" s="43"/>
      <c r="D52" s="40" t="s">
        <v>247</v>
      </c>
      <c r="E52" s="41" t="s">
        <v>241</v>
      </c>
      <c r="F52" s="40" t="s">
        <v>59</v>
      </c>
      <c r="G52" s="40" t="s">
        <v>142</v>
      </c>
      <c r="H52" s="38" t="s">
        <v>61</v>
      </c>
      <c r="I52" s="42" t="s">
        <v>83</v>
      </c>
      <c r="J52" s="43"/>
      <c r="K52" s="42" t="s">
        <v>132</v>
      </c>
      <c r="L52" s="42" t="s">
        <v>132</v>
      </c>
      <c r="M52" s="42" t="s">
        <v>125</v>
      </c>
      <c r="N52" s="42">
        <v>24</v>
      </c>
      <c r="O52" s="42" t="s">
        <v>95</v>
      </c>
      <c r="P52" s="44" t="s">
        <v>96</v>
      </c>
      <c r="Q52" s="43"/>
      <c r="R52" s="38" t="s">
        <v>67</v>
      </c>
      <c r="S52" s="38" t="s">
        <v>67</v>
      </c>
      <c r="T52" s="38">
        <v>16000</v>
      </c>
      <c r="U52" s="40" t="s">
        <v>248</v>
      </c>
      <c r="V52" s="40" t="s">
        <v>122</v>
      </c>
      <c r="W52" s="40" t="s">
        <v>247</v>
      </c>
      <c r="X52" s="40" t="s">
        <v>249</v>
      </c>
      <c r="Y52" s="38"/>
      <c r="Z52" s="38"/>
      <c r="AA52" s="43"/>
      <c r="AB52" s="38" t="str">
        <f t="shared" si="0"/>
        <v>EC50</v>
      </c>
      <c r="AC52" s="38">
        <f t="shared" si="1"/>
        <v>5</v>
      </c>
      <c r="AD52" s="45">
        <f t="shared" si="2"/>
        <v>3200</v>
      </c>
      <c r="AE52" s="46" t="s">
        <v>99</v>
      </c>
      <c r="AF52" s="38">
        <f t="shared" si="3"/>
        <v>2</v>
      </c>
      <c r="AG52" s="45">
        <f t="shared" si="4"/>
        <v>1600</v>
      </c>
      <c r="AH52" s="43"/>
      <c r="AI52" s="47" t="str">
        <f t="shared" si="5"/>
        <v>EC50</v>
      </c>
      <c r="AJ52" s="48" t="s">
        <v>100</v>
      </c>
      <c r="AK52" s="48" t="str">
        <f t="shared" si="6"/>
        <v xml:space="preserve">Acute </v>
      </c>
      <c r="AL52" s="48" t="str">
        <f t="shared" si="7"/>
        <v>n</v>
      </c>
      <c r="AM52" s="39" t="str">
        <f t="shared" si="8"/>
        <v>Immobility</v>
      </c>
      <c r="AN52" s="48" t="s">
        <v>71</v>
      </c>
      <c r="AO52" s="49">
        <f t="shared" si="9"/>
        <v>24</v>
      </c>
      <c r="AP52" s="48" t="s">
        <v>72</v>
      </c>
      <c r="AQ52" s="43"/>
      <c r="AR52" s="50">
        <f t="shared" si="10"/>
        <v>1600</v>
      </c>
      <c r="AS52"/>
      <c r="AT52"/>
      <c r="AU52"/>
      <c r="AV52"/>
    </row>
    <row r="53" spans="1:49" ht="15" customHeight="1">
      <c r="A53" s="37" t="s">
        <v>250</v>
      </c>
      <c r="B53" s="38">
        <v>193</v>
      </c>
      <c r="C53" s="43"/>
      <c r="D53" s="40" t="s">
        <v>108</v>
      </c>
      <c r="E53" s="41" t="s">
        <v>241</v>
      </c>
      <c r="F53" s="40" t="s">
        <v>59</v>
      </c>
      <c r="G53" s="40" t="s">
        <v>142</v>
      </c>
      <c r="H53" s="38" t="s">
        <v>61</v>
      </c>
      <c r="I53" s="42" t="s">
        <v>162</v>
      </c>
      <c r="J53" s="43"/>
      <c r="K53" s="42" t="s">
        <v>132</v>
      </c>
      <c r="L53" s="42" t="s">
        <v>132</v>
      </c>
      <c r="M53" s="42" t="s">
        <v>125</v>
      </c>
      <c r="N53" s="42">
        <v>48</v>
      </c>
      <c r="O53" s="42" t="s">
        <v>95</v>
      </c>
      <c r="P53" s="44" t="s">
        <v>96</v>
      </c>
      <c r="Q53" s="43"/>
      <c r="R53" s="38" t="s">
        <v>67</v>
      </c>
      <c r="S53" s="38" t="s">
        <v>67</v>
      </c>
      <c r="T53" s="38">
        <v>17</v>
      </c>
      <c r="U53" s="40" t="s">
        <v>251</v>
      </c>
      <c r="V53" s="40" t="s">
        <v>203</v>
      </c>
      <c r="W53" s="40" t="s">
        <v>108</v>
      </c>
      <c r="X53" s="40" t="s">
        <v>249</v>
      </c>
      <c r="Y53" s="38"/>
      <c r="Z53" s="38"/>
      <c r="AA53" s="43"/>
      <c r="AB53" s="38" t="str">
        <f t="shared" si="0"/>
        <v>EC50</v>
      </c>
      <c r="AC53" s="38">
        <f t="shared" si="1"/>
        <v>5</v>
      </c>
      <c r="AD53" s="45">
        <f t="shared" si="2"/>
        <v>3.4</v>
      </c>
      <c r="AE53" s="46" t="s">
        <v>99</v>
      </c>
      <c r="AF53" s="38">
        <f t="shared" si="3"/>
        <v>2</v>
      </c>
      <c r="AG53" s="45">
        <f t="shared" si="4"/>
        <v>1.7</v>
      </c>
      <c r="AH53" s="43"/>
      <c r="AI53" s="47" t="str">
        <f t="shared" si="5"/>
        <v>EC50</v>
      </c>
      <c r="AJ53" s="48" t="s">
        <v>100</v>
      </c>
      <c r="AK53" s="48" t="str">
        <f t="shared" si="6"/>
        <v xml:space="preserve">Acute </v>
      </c>
      <c r="AL53" s="48" t="str">
        <f t="shared" si="7"/>
        <v>n</v>
      </c>
      <c r="AM53" s="39" t="str">
        <f t="shared" si="8"/>
        <v>Immobility</v>
      </c>
      <c r="AN53" s="48" t="s">
        <v>71</v>
      </c>
      <c r="AO53" s="49">
        <f t="shared" si="9"/>
        <v>48</v>
      </c>
      <c r="AP53" s="48" t="s">
        <v>114</v>
      </c>
      <c r="AQ53" s="43"/>
      <c r="AR53" s="50">
        <f t="shared" si="10"/>
        <v>1.7</v>
      </c>
      <c r="AS53"/>
      <c r="AT53"/>
      <c r="AU53"/>
      <c r="AV53"/>
    </row>
    <row r="54" spans="1:49" ht="15" customHeight="1">
      <c r="A54" s="37" t="s">
        <v>252</v>
      </c>
      <c r="B54" s="38">
        <v>193</v>
      </c>
      <c r="C54" s="43"/>
      <c r="D54" s="40" t="s">
        <v>108</v>
      </c>
      <c r="E54" s="41" t="s">
        <v>241</v>
      </c>
      <c r="F54" s="40" t="s">
        <v>59</v>
      </c>
      <c r="G54" s="40" t="s">
        <v>142</v>
      </c>
      <c r="H54" s="38" t="s">
        <v>61</v>
      </c>
      <c r="I54" s="42" t="s">
        <v>162</v>
      </c>
      <c r="J54" s="43"/>
      <c r="K54" s="42" t="s">
        <v>132</v>
      </c>
      <c r="L54" s="42" t="s">
        <v>132</v>
      </c>
      <c r="M54" s="42" t="s">
        <v>125</v>
      </c>
      <c r="N54" s="42">
        <v>48</v>
      </c>
      <c r="O54" s="42" t="s">
        <v>95</v>
      </c>
      <c r="P54" s="44" t="s">
        <v>96</v>
      </c>
      <c r="Q54" s="43"/>
      <c r="R54" s="38" t="s">
        <v>67</v>
      </c>
      <c r="S54" s="38" t="s">
        <v>67</v>
      </c>
      <c r="T54" s="38">
        <v>19</v>
      </c>
      <c r="U54" s="40" t="s">
        <v>253</v>
      </c>
      <c r="V54" s="40" t="s">
        <v>203</v>
      </c>
      <c r="W54" s="40" t="s">
        <v>108</v>
      </c>
      <c r="X54" s="40" t="s">
        <v>249</v>
      </c>
      <c r="Y54" s="38"/>
      <c r="Z54" s="38"/>
      <c r="AA54" s="43"/>
      <c r="AB54" s="38" t="str">
        <f t="shared" si="0"/>
        <v>EC50</v>
      </c>
      <c r="AC54" s="38">
        <f t="shared" si="1"/>
        <v>5</v>
      </c>
      <c r="AD54" s="45">
        <f t="shared" si="2"/>
        <v>3.8</v>
      </c>
      <c r="AE54" s="46" t="s">
        <v>99</v>
      </c>
      <c r="AF54" s="38">
        <f t="shared" si="3"/>
        <v>2</v>
      </c>
      <c r="AG54" s="45">
        <f t="shared" si="4"/>
        <v>1.9</v>
      </c>
      <c r="AH54" s="43"/>
      <c r="AI54" s="47" t="str">
        <f t="shared" si="5"/>
        <v>EC50</v>
      </c>
      <c r="AJ54" s="48" t="s">
        <v>100</v>
      </c>
      <c r="AK54" s="48" t="str">
        <f t="shared" si="6"/>
        <v xml:space="preserve">Acute </v>
      </c>
      <c r="AL54" s="48" t="str">
        <f t="shared" si="7"/>
        <v>n</v>
      </c>
      <c r="AM54" s="39" t="str">
        <f t="shared" si="8"/>
        <v>Immobility</v>
      </c>
      <c r="AN54" s="48" t="s">
        <v>71</v>
      </c>
      <c r="AO54" s="49">
        <f t="shared" si="9"/>
        <v>48</v>
      </c>
      <c r="AP54" s="48" t="s">
        <v>114</v>
      </c>
      <c r="AQ54" s="43"/>
      <c r="AR54" s="50">
        <f t="shared" si="10"/>
        <v>1.9</v>
      </c>
      <c r="AS54"/>
      <c r="AT54"/>
      <c r="AU54"/>
      <c r="AV54"/>
    </row>
    <row r="55" spans="1:49" ht="15" customHeight="1">
      <c r="A55" s="37" t="s">
        <v>254</v>
      </c>
      <c r="B55" s="38">
        <v>193</v>
      </c>
      <c r="C55" s="43"/>
      <c r="D55" s="40" t="s">
        <v>108</v>
      </c>
      <c r="E55" s="41" t="s">
        <v>241</v>
      </c>
      <c r="F55" s="40" t="s">
        <v>59</v>
      </c>
      <c r="G55" s="40" t="s">
        <v>142</v>
      </c>
      <c r="H55" s="38" t="s">
        <v>61</v>
      </c>
      <c r="I55" s="42" t="s">
        <v>162</v>
      </c>
      <c r="J55" s="43"/>
      <c r="K55" s="42" t="s">
        <v>132</v>
      </c>
      <c r="L55" s="42" t="s">
        <v>132</v>
      </c>
      <c r="M55" s="42" t="s">
        <v>125</v>
      </c>
      <c r="N55" s="42">
        <v>48</v>
      </c>
      <c r="O55" s="42" t="s">
        <v>95</v>
      </c>
      <c r="P55" s="44" t="s">
        <v>96</v>
      </c>
      <c r="Q55" s="43"/>
      <c r="R55" s="38" t="s">
        <v>67</v>
      </c>
      <c r="S55" s="38" t="s">
        <v>67</v>
      </c>
      <c r="T55" s="38">
        <v>19</v>
      </c>
      <c r="U55" s="40" t="s">
        <v>253</v>
      </c>
      <c r="V55" s="40" t="s">
        <v>203</v>
      </c>
      <c r="W55" s="40" t="s">
        <v>108</v>
      </c>
      <c r="X55" s="40" t="s">
        <v>249</v>
      </c>
      <c r="Y55" s="38"/>
      <c r="Z55" s="38"/>
      <c r="AA55" s="43"/>
      <c r="AB55" s="38" t="str">
        <f t="shared" si="0"/>
        <v>EC50</v>
      </c>
      <c r="AC55" s="38">
        <f t="shared" si="1"/>
        <v>5</v>
      </c>
      <c r="AD55" s="45">
        <f t="shared" si="2"/>
        <v>3.8</v>
      </c>
      <c r="AE55" s="46" t="s">
        <v>99</v>
      </c>
      <c r="AF55" s="38">
        <f t="shared" si="3"/>
        <v>2</v>
      </c>
      <c r="AG55" s="45">
        <f t="shared" si="4"/>
        <v>1.9</v>
      </c>
      <c r="AH55" s="43"/>
      <c r="AI55" s="47" t="str">
        <f t="shared" si="5"/>
        <v>EC50</v>
      </c>
      <c r="AJ55" s="48" t="s">
        <v>100</v>
      </c>
      <c r="AK55" s="48" t="str">
        <f t="shared" si="6"/>
        <v xml:space="preserve">Acute </v>
      </c>
      <c r="AL55" s="48" t="str">
        <f t="shared" si="7"/>
        <v>n</v>
      </c>
      <c r="AM55" s="39" t="str">
        <f t="shared" si="8"/>
        <v>Immobility</v>
      </c>
      <c r="AN55" s="48" t="s">
        <v>71</v>
      </c>
      <c r="AO55" s="49">
        <f t="shared" si="9"/>
        <v>48</v>
      </c>
      <c r="AP55" s="48" t="s">
        <v>114</v>
      </c>
      <c r="AQ55" s="43"/>
      <c r="AR55" s="50">
        <f t="shared" si="10"/>
        <v>1.9</v>
      </c>
      <c r="AS55"/>
      <c r="AT55"/>
      <c r="AU55"/>
      <c r="AV55"/>
    </row>
    <row r="56" spans="1:49" ht="15" customHeight="1">
      <c r="A56" s="37" t="s">
        <v>255</v>
      </c>
      <c r="B56" s="38">
        <v>170</v>
      </c>
      <c r="C56" s="43"/>
      <c r="D56" s="40" t="s">
        <v>108</v>
      </c>
      <c r="E56" s="41" t="s">
        <v>241</v>
      </c>
      <c r="F56" s="40" t="s">
        <v>59</v>
      </c>
      <c r="G56" s="40" t="s">
        <v>142</v>
      </c>
      <c r="H56" s="38" t="s">
        <v>61</v>
      </c>
      <c r="I56" s="42" t="s">
        <v>162</v>
      </c>
      <c r="J56" s="43"/>
      <c r="K56" s="42" t="s">
        <v>132</v>
      </c>
      <c r="L56" s="42" t="s">
        <v>132</v>
      </c>
      <c r="M56" s="42" t="s">
        <v>256</v>
      </c>
      <c r="N56" s="42">
        <v>48</v>
      </c>
      <c r="O56" s="42" t="s">
        <v>95</v>
      </c>
      <c r="P56" s="44" t="s">
        <v>96</v>
      </c>
      <c r="Q56" s="43"/>
      <c r="R56" s="38" t="s">
        <v>67</v>
      </c>
      <c r="S56" s="38" t="s">
        <v>67</v>
      </c>
      <c r="T56" s="38">
        <v>8800</v>
      </c>
      <c r="U56" s="40" t="s">
        <v>257</v>
      </c>
      <c r="V56" s="40" t="s">
        <v>98</v>
      </c>
      <c r="W56" s="40" t="s">
        <v>108</v>
      </c>
      <c r="X56" s="40" t="s">
        <v>258</v>
      </c>
      <c r="Y56" s="38"/>
      <c r="Z56" s="38">
        <v>45</v>
      </c>
      <c r="AA56" s="43"/>
      <c r="AB56" s="38" t="str">
        <f t="shared" si="0"/>
        <v>EC84</v>
      </c>
      <c r="AC56" s="38">
        <v>5</v>
      </c>
      <c r="AD56" s="45">
        <f t="shared" si="2"/>
        <v>1760</v>
      </c>
      <c r="AE56" s="46" t="s">
        <v>99</v>
      </c>
      <c r="AF56" s="38">
        <f t="shared" si="3"/>
        <v>2</v>
      </c>
      <c r="AG56" s="45">
        <f t="shared" si="4"/>
        <v>880</v>
      </c>
      <c r="AH56" s="43"/>
      <c r="AI56" s="47" t="str">
        <f t="shared" si="5"/>
        <v>EC84</v>
      </c>
      <c r="AJ56" s="48" t="s">
        <v>100</v>
      </c>
      <c r="AK56" s="48" t="str">
        <f t="shared" si="6"/>
        <v xml:space="preserve">Acute </v>
      </c>
      <c r="AL56" s="48" t="str">
        <f t="shared" si="7"/>
        <v>n</v>
      </c>
      <c r="AM56" s="39" t="str">
        <f t="shared" si="8"/>
        <v>Immobility</v>
      </c>
      <c r="AN56" s="48" t="s">
        <v>123</v>
      </c>
      <c r="AO56" s="49">
        <f t="shared" si="9"/>
        <v>48</v>
      </c>
      <c r="AP56" s="48" t="s">
        <v>124</v>
      </c>
      <c r="AQ56" s="43"/>
      <c r="AR56" s="50">
        <f t="shared" si="10"/>
        <v>880</v>
      </c>
      <c r="AS56"/>
      <c r="AT56"/>
      <c r="AU56"/>
      <c r="AV56"/>
    </row>
    <row r="57" spans="1:49" ht="15" customHeight="1">
      <c r="A57" s="37" t="s">
        <v>259</v>
      </c>
      <c r="B57" s="38">
        <v>170</v>
      </c>
      <c r="C57" s="43"/>
      <c r="D57" s="40" t="s">
        <v>108</v>
      </c>
      <c r="E57" s="41" t="s">
        <v>241</v>
      </c>
      <c r="F57" s="40" t="s">
        <v>59</v>
      </c>
      <c r="G57" s="40" t="s">
        <v>142</v>
      </c>
      <c r="H57" s="38" t="s">
        <v>61</v>
      </c>
      <c r="I57" s="42" t="s">
        <v>162</v>
      </c>
      <c r="J57" s="43"/>
      <c r="K57" s="42" t="s">
        <v>132</v>
      </c>
      <c r="L57" s="42" t="s">
        <v>132</v>
      </c>
      <c r="M57" s="42" t="s">
        <v>256</v>
      </c>
      <c r="N57" s="42">
        <v>48</v>
      </c>
      <c r="O57" s="42" t="s">
        <v>95</v>
      </c>
      <c r="P57" s="44" t="s">
        <v>96</v>
      </c>
      <c r="Q57" s="43"/>
      <c r="R57" s="38" t="s">
        <v>67</v>
      </c>
      <c r="S57" s="38" t="s">
        <v>67</v>
      </c>
      <c r="T57" s="38">
        <v>8800</v>
      </c>
      <c r="U57" s="40" t="s">
        <v>257</v>
      </c>
      <c r="V57" s="40" t="s">
        <v>98</v>
      </c>
      <c r="W57" s="40" t="s">
        <v>108</v>
      </c>
      <c r="X57" s="40" t="s">
        <v>260</v>
      </c>
      <c r="Y57" s="38"/>
      <c r="Z57" s="38">
        <v>250</v>
      </c>
      <c r="AA57" s="43"/>
      <c r="AB57" s="38" t="str">
        <f t="shared" si="0"/>
        <v>EC84</v>
      </c>
      <c r="AC57" s="38">
        <v>5</v>
      </c>
      <c r="AD57" s="45">
        <f t="shared" si="2"/>
        <v>1760</v>
      </c>
      <c r="AE57" s="46" t="s">
        <v>99</v>
      </c>
      <c r="AF57" s="38">
        <f t="shared" si="3"/>
        <v>2</v>
      </c>
      <c r="AG57" s="45">
        <f t="shared" si="4"/>
        <v>880</v>
      </c>
      <c r="AH57" s="43"/>
      <c r="AI57" s="47" t="str">
        <f t="shared" si="5"/>
        <v>EC84</v>
      </c>
      <c r="AJ57" s="48" t="s">
        <v>100</v>
      </c>
      <c r="AK57" s="48" t="str">
        <f t="shared" si="6"/>
        <v xml:space="preserve">Acute </v>
      </c>
      <c r="AL57" s="48" t="str">
        <f t="shared" si="7"/>
        <v>n</v>
      </c>
      <c r="AM57" s="39" t="str">
        <f t="shared" si="8"/>
        <v>Immobility</v>
      </c>
      <c r="AN57" s="48" t="s">
        <v>123</v>
      </c>
      <c r="AO57" s="49">
        <f t="shared" si="9"/>
        <v>48</v>
      </c>
      <c r="AP57" s="48" t="s">
        <v>124</v>
      </c>
      <c r="AQ57" s="43"/>
      <c r="AR57" s="50">
        <f t="shared" si="10"/>
        <v>880</v>
      </c>
      <c r="AS57"/>
      <c r="AT57"/>
      <c r="AU57"/>
      <c r="AV57"/>
    </row>
    <row r="58" spans="1:49" ht="15" customHeight="1">
      <c r="A58" s="37" t="s">
        <v>261</v>
      </c>
      <c r="B58" s="38">
        <v>164</v>
      </c>
      <c r="C58" s="43"/>
      <c r="D58" s="40" t="s">
        <v>240</v>
      </c>
      <c r="E58" s="41" t="s">
        <v>241</v>
      </c>
      <c r="F58" s="40" t="s">
        <v>59</v>
      </c>
      <c r="G58" s="40" t="s">
        <v>142</v>
      </c>
      <c r="H58" s="38" t="s">
        <v>61</v>
      </c>
      <c r="I58" s="42" t="s">
        <v>162</v>
      </c>
      <c r="J58" s="43"/>
      <c r="K58" s="42" t="s">
        <v>132</v>
      </c>
      <c r="L58" s="42" t="s">
        <v>132</v>
      </c>
      <c r="M58" s="42" t="s">
        <v>64</v>
      </c>
      <c r="N58" s="42">
        <v>48</v>
      </c>
      <c r="O58" s="42" t="s">
        <v>95</v>
      </c>
      <c r="P58" s="44" t="s">
        <v>96</v>
      </c>
      <c r="Q58" s="43"/>
      <c r="R58" s="38" t="s">
        <v>67</v>
      </c>
      <c r="S58" s="38" t="s">
        <v>67</v>
      </c>
      <c r="T58" s="38">
        <v>9600</v>
      </c>
      <c r="U58" s="40" t="s">
        <v>262</v>
      </c>
      <c r="V58" s="40" t="s">
        <v>69</v>
      </c>
      <c r="W58" s="40" t="s">
        <v>240</v>
      </c>
      <c r="X58" s="40">
        <v>7.7</v>
      </c>
      <c r="Y58" s="38"/>
      <c r="Z58" s="38">
        <v>45.3</v>
      </c>
      <c r="AA58" s="43"/>
      <c r="AB58" s="38" t="str">
        <f t="shared" si="0"/>
        <v>LC50</v>
      </c>
      <c r="AC58" s="38">
        <f t="shared" ref="AC58:AC63" si="12">VLOOKUP(AB58,$BA$9:$BB$14,2,FALSE)</f>
        <v>5</v>
      </c>
      <c r="AD58" s="45">
        <f t="shared" si="2"/>
        <v>1920</v>
      </c>
      <c r="AE58" s="46" t="s">
        <v>99</v>
      </c>
      <c r="AF58" s="38">
        <f t="shared" si="3"/>
        <v>2</v>
      </c>
      <c r="AG58" s="45">
        <f t="shared" si="4"/>
        <v>960</v>
      </c>
      <c r="AH58" s="43"/>
      <c r="AI58" s="47" t="str">
        <f t="shared" si="5"/>
        <v>LC50</v>
      </c>
      <c r="AJ58" s="48" t="s">
        <v>100</v>
      </c>
      <c r="AK58" s="48" t="str">
        <f t="shared" si="6"/>
        <v xml:space="preserve">Acute </v>
      </c>
      <c r="AL58" s="48" t="str">
        <f t="shared" si="7"/>
        <v>n</v>
      </c>
      <c r="AM58" s="39" t="str">
        <f t="shared" si="8"/>
        <v>Immobility</v>
      </c>
      <c r="AN58" s="48" t="s">
        <v>263</v>
      </c>
      <c r="AO58" s="49">
        <f t="shared" si="9"/>
        <v>48</v>
      </c>
      <c r="AP58" s="48" t="s">
        <v>264</v>
      </c>
      <c r="AQ58" s="43"/>
      <c r="AR58" s="50">
        <f t="shared" si="10"/>
        <v>960</v>
      </c>
      <c r="AS58"/>
      <c r="AT58"/>
      <c r="AU58"/>
      <c r="AV58"/>
    </row>
    <row r="59" spans="1:49" ht="15" customHeight="1">
      <c r="A59" s="37" t="s">
        <v>265</v>
      </c>
      <c r="B59" s="38">
        <v>152</v>
      </c>
      <c r="C59" s="43"/>
      <c r="D59" s="40" t="s">
        <v>266</v>
      </c>
      <c r="E59" s="41" t="s">
        <v>241</v>
      </c>
      <c r="F59" s="40" t="s">
        <v>59</v>
      </c>
      <c r="G59" s="40" t="s">
        <v>142</v>
      </c>
      <c r="H59" s="38" t="s">
        <v>61</v>
      </c>
      <c r="I59" s="42" t="s">
        <v>162</v>
      </c>
      <c r="J59" s="43"/>
      <c r="K59" s="42" t="s">
        <v>132</v>
      </c>
      <c r="L59" s="42" t="s">
        <v>132</v>
      </c>
      <c r="M59" s="42" t="s">
        <v>267</v>
      </c>
      <c r="N59" s="42">
        <v>32</v>
      </c>
      <c r="O59" s="42" t="s">
        <v>95</v>
      </c>
      <c r="P59" s="44" t="s">
        <v>96</v>
      </c>
      <c r="Q59" s="43"/>
      <c r="R59" s="38" t="s">
        <v>67</v>
      </c>
      <c r="S59" s="38" t="s">
        <v>67</v>
      </c>
      <c r="T59" s="38">
        <v>44759</v>
      </c>
      <c r="U59" s="40" t="s">
        <v>268</v>
      </c>
      <c r="V59" s="40" t="s">
        <v>122</v>
      </c>
      <c r="W59" s="40" t="s">
        <v>266</v>
      </c>
      <c r="X59" s="40" t="s">
        <v>249</v>
      </c>
      <c r="Y59" s="38"/>
      <c r="Z59" s="38"/>
      <c r="AA59" s="43"/>
      <c r="AB59" s="38" t="str">
        <f t="shared" si="0"/>
        <v>Threshold conc</v>
      </c>
      <c r="AC59" s="38" t="e">
        <f t="shared" si="12"/>
        <v>#N/A</v>
      </c>
      <c r="AD59" s="45" t="e">
        <f t="shared" si="2"/>
        <v>#N/A</v>
      </c>
      <c r="AE59" s="46" t="s">
        <v>99</v>
      </c>
      <c r="AF59" s="38">
        <f t="shared" si="3"/>
        <v>2</v>
      </c>
      <c r="AG59" s="45" t="e">
        <f t="shared" si="4"/>
        <v>#N/A</v>
      </c>
      <c r="AH59" s="43"/>
      <c r="AI59" s="47" t="str">
        <f t="shared" si="5"/>
        <v>Threshold conc</v>
      </c>
      <c r="AJ59" s="48" t="s">
        <v>100</v>
      </c>
      <c r="AK59" s="48" t="str">
        <f t="shared" si="6"/>
        <v xml:space="preserve">Acute </v>
      </c>
      <c r="AL59" s="48" t="str">
        <f t="shared" si="7"/>
        <v>n</v>
      </c>
      <c r="AM59" s="39" t="str">
        <f t="shared" si="8"/>
        <v>Immobility</v>
      </c>
      <c r="AN59" s="48" t="s">
        <v>65</v>
      </c>
      <c r="AO59" s="49">
        <f t="shared" si="9"/>
        <v>32</v>
      </c>
      <c r="AP59" s="48" t="s">
        <v>269</v>
      </c>
      <c r="AQ59" s="63"/>
      <c r="AR59" s="50" t="e">
        <f t="shared" si="10"/>
        <v>#N/A</v>
      </c>
      <c r="AS59"/>
      <c r="AT59"/>
      <c r="AU59"/>
      <c r="AV59"/>
    </row>
    <row r="60" spans="1:49" ht="15" customHeight="1">
      <c r="A60" s="37" t="s">
        <v>270</v>
      </c>
      <c r="B60" s="38">
        <v>152</v>
      </c>
      <c r="C60" s="43"/>
      <c r="D60" s="40" t="s">
        <v>266</v>
      </c>
      <c r="E60" s="41" t="s">
        <v>241</v>
      </c>
      <c r="F60" s="40" t="s">
        <v>59</v>
      </c>
      <c r="G60" s="40" t="s">
        <v>142</v>
      </c>
      <c r="H60" s="38" t="s">
        <v>61</v>
      </c>
      <c r="I60" s="42" t="s">
        <v>162</v>
      </c>
      <c r="J60" s="43"/>
      <c r="K60" s="42" t="s">
        <v>132</v>
      </c>
      <c r="L60" s="42" t="s">
        <v>132</v>
      </c>
      <c r="M60" s="42" t="s">
        <v>267</v>
      </c>
      <c r="N60" s="42">
        <v>32</v>
      </c>
      <c r="O60" s="42" t="s">
        <v>95</v>
      </c>
      <c r="P60" s="44" t="s">
        <v>96</v>
      </c>
      <c r="Q60" s="43"/>
      <c r="R60" s="38" t="s">
        <v>67</v>
      </c>
      <c r="S60" s="38" t="s">
        <v>67</v>
      </c>
      <c r="T60" s="38">
        <v>55880</v>
      </c>
      <c r="U60" s="40" t="s">
        <v>271</v>
      </c>
      <c r="V60" s="40" t="s">
        <v>122</v>
      </c>
      <c r="W60" s="40" t="s">
        <v>266</v>
      </c>
      <c r="X60" s="40" t="s">
        <v>249</v>
      </c>
      <c r="Y60" s="38"/>
      <c r="Z60" s="38"/>
      <c r="AA60" s="43"/>
      <c r="AB60" s="38" t="str">
        <f t="shared" si="0"/>
        <v>Threshold conc</v>
      </c>
      <c r="AC60" s="38" t="e">
        <f t="shared" si="12"/>
        <v>#N/A</v>
      </c>
      <c r="AD60" s="45" t="e">
        <f t="shared" si="2"/>
        <v>#N/A</v>
      </c>
      <c r="AE60" s="46" t="s">
        <v>99</v>
      </c>
      <c r="AF60" s="38">
        <f t="shared" si="3"/>
        <v>2</v>
      </c>
      <c r="AG60" s="45" t="e">
        <f t="shared" si="4"/>
        <v>#N/A</v>
      </c>
      <c r="AH60" s="43"/>
      <c r="AI60" s="47" t="str">
        <f t="shared" si="5"/>
        <v>Threshold conc</v>
      </c>
      <c r="AJ60" s="48" t="s">
        <v>100</v>
      </c>
      <c r="AK60" s="48" t="str">
        <f t="shared" si="6"/>
        <v xml:space="preserve">Acute </v>
      </c>
      <c r="AL60" s="48" t="str">
        <f t="shared" si="7"/>
        <v>n</v>
      </c>
      <c r="AM60" s="39" t="str">
        <f t="shared" si="8"/>
        <v>Immobility</v>
      </c>
      <c r="AN60" s="48" t="s">
        <v>65</v>
      </c>
      <c r="AO60" s="49">
        <f t="shared" si="9"/>
        <v>32</v>
      </c>
      <c r="AP60" s="48" t="s">
        <v>269</v>
      </c>
      <c r="AQ60" s="63"/>
      <c r="AR60" s="50" t="e">
        <f t="shared" si="10"/>
        <v>#N/A</v>
      </c>
      <c r="AS60"/>
      <c r="AT60"/>
      <c r="AU60"/>
      <c r="AV60"/>
    </row>
    <row r="61" spans="1:49" ht="15" customHeight="1">
      <c r="A61" s="37" t="s">
        <v>272</v>
      </c>
      <c r="B61" s="38">
        <v>184</v>
      </c>
      <c r="C61" s="43"/>
      <c r="D61" s="40" t="s">
        <v>273</v>
      </c>
      <c r="E61" s="41" t="s">
        <v>241</v>
      </c>
      <c r="F61" s="40" t="s">
        <v>59</v>
      </c>
      <c r="G61" s="40" t="s">
        <v>142</v>
      </c>
      <c r="H61" s="38" t="s">
        <v>61</v>
      </c>
      <c r="I61" s="42" t="s">
        <v>83</v>
      </c>
      <c r="J61" s="43"/>
      <c r="K61" s="42" t="s">
        <v>63</v>
      </c>
      <c r="L61" s="42" t="s">
        <v>63</v>
      </c>
      <c r="M61" s="42" t="s">
        <v>64</v>
      </c>
      <c r="N61" s="42">
        <v>24</v>
      </c>
      <c r="O61" s="42" t="s">
        <v>95</v>
      </c>
      <c r="P61" s="44" t="s">
        <v>96</v>
      </c>
      <c r="Q61" s="43"/>
      <c r="R61" s="38" t="s">
        <v>67</v>
      </c>
      <c r="S61" s="38" t="s">
        <v>67</v>
      </c>
      <c r="T61" s="38">
        <v>24500</v>
      </c>
      <c r="U61" s="40" t="s">
        <v>274</v>
      </c>
      <c r="V61" s="40" t="s">
        <v>275</v>
      </c>
      <c r="W61" s="40" t="s">
        <v>273</v>
      </c>
      <c r="X61" s="40">
        <v>7.6</v>
      </c>
      <c r="Y61" s="38"/>
      <c r="Z61" s="38">
        <v>240</v>
      </c>
      <c r="AA61" s="43"/>
      <c r="AB61" s="38" t="str">
        <f t="shared" si="0"/>
        <v>LC50</v>
      </c>
      <c r="AC61" s="38">
        <f t="shared" si="12"/>
        <v>5</v>
      </c>
      <c r="AD61" s="45">
        <f t="shared" si="2"/>
        <v>4900</v>
      </c>
      <c r="AE61" s="46" t="s">
        <v>99</v>
      </c>
      <c r="AF61" s="38">
        <f t="shared" si="3"/>
        <v>2</v>
      </c>
      <c r="AG61" s="45">
        <f t="shared" si="4"/>
        <v>2450</v>
      </c>
      <c r="AH61" s="43"/>
      <c r="AI61" s="47" t="str">
        <f t="shared" si="5"/>
        <v>LC50</v>
      </c>
      <c r="AJ61" s="48" t="s">
        <v>100</v>
      </c>
      <c r="AK61" s="48" t="str">
        <f t="shared" si="6"/>
        <v xml:space="preserve">Acute </v>
      </c>
      <c r="AL61" s="48" t="str">
        <f t="shared" si="7"/>
        <v>n</v>
      </c>
      <c r="AM61" s="39" t="str">
        <f t="shared" si="8"/>
        <v>Mortality</v>
      </c>
      <c r="AN61" s="48" t="s">
        <v>263</v>
      </c>
      <c r="AO61" s="49">
        <f t="shared" si="9"/>
        <v>24</v>
      </c>
      <c r="AP61" s="48" t="s">
        <v>276</v>
      </c>
      <c r="AQ61" s="43"/>
      <c r="AR61" s="50">
        <f t="shared" si="10"/>
        <v>2450</v>
      </c>
      <c r="AS61"/>
      <c r="AT61"/>
      <c r="AU61"/>
      <c r="AV61"/>
    </row>
    <row r="62" spans="1:49" ht="15" customHeight="1">
      <c r="A62" s="37" t="s">
        <v>277</v>
      </c>
      <c r="B62" s="38">
        <v>184</v>
      </c>
      <c r="C62" s="43"/>
      <c r="D62" s="40" t="s">
        <v>273</v>
      </c>
      <c r="E62" s="41" t="s">
        <v>241</v>
      </c>
      <c r="F62" s="40" t="s">
        <v>59</v>
      </c>
      <c r="G62" s="40" t="s">
        <v>142</v>
      </c>
      <c r="H62" s="38" t="s">
        <v>61</v>
      </c>
      <c r="I62" s="42" t="s">
        <v>83</v>
      </c>
      <c r="J62" s="43"/>
      <c r="K62" s="42" t="s">
        <v>63</v>
      </c>
      <c r="L62" s="42" t="s">
        <v>63</v>
      </c>
      <c r="M62" s="42" t="s">
        <v>64</v>
      </c>
      <c r="N62" s="42">
        <v>48</v>
      </c>
      <c r="O62" s="42" t="s">
        <v>95</v>
      </c>
      <c r="P62" s="44" t="s">
        <v>96</v>
      </c>
      <c r="Q62" s="43"/>
      <c r="R62" s="38" t="s">
        <v>67</v>
      </c>
      <c r="S62" s="38" t="s">
        <v>67</v>
      </c>
      <c r="T62" s="38">
        <v>7200</v>
      </c>
      <c r="U62" s="40" t="s">
        <v>278</v>
      </c>
      <c r="V62" s="40" t="s">
        <v>275</v>
      </c>
      <c r="W62" s="40" t="s">
        <v>273</v>
      </c>
      <c r="X62" s="40">
        <v>7.6</v>
      </c>
      <c r="Y62" s="38"/>
      <c r="Z62" s="38">
        <v>240</v>
      </c>
      <c r="AA62" s="43"/>
      <c r="AB62" s="38" t="str">
        <f t="shared" si="0"/>
        <v>LC50</v>
      </c>
      <c r="AC62" s="38">
        <f t="shared" si="12"/>
        <v>5</v>
      </c>
      <c r="AD62" s="45">
        <f t="shared" si="2"/>
        <v>1440</v>
      </c>
      <c r="AE62" s="46" t="s">
        <v>99</v>
      </c>
      <c r="AF62" s="38">
        <f t="shared" si="3"/>
        <v>2</v>
      </c>
      <c r="AG62" s="45">
        <f t="shared" si="4"/>
        <v>720</v>
      </c>
      <c r="AH62" s="43"/>
      <c r="AI62" s="47" t="str">
        <f t="shared" si="5"/>
        <v>LC50</v>
      </c>
      <c r="AJ62" s="48" t="s">
        <v>100</v>
      </c>
      <c r="AK62" s="48" t="str">
        <f t="shared" si="6"/>
        <v xml:space="preserve">Acute </v>
      </c>
      <c r="AL62" s="48" t="str">
        <f t="shared" si="7"/>
        <v>n</v>
      </c>
      <c r="AM62" s="39" t="str">
        <f t="shared" si="8"/>
        <v>Mortality</v>
      </c>
      <c r="AN62" s="48" t="s">
        <v>263</v>
      </c>
      <c r="AO62" s="49">
        <f t="shared" si="9"/>
        <v>48</v>
      </c>
      <c r="AP62" s="48" t="s">
        <v>264</v>
      </c>
      <c r="AQ62" s="43"/>
      <c r="AR62" s="50">
        <f t="shared" si="10"/>
        <v>720</v>
      </c>
      <c r="AS62"/>
      <c r="AT62"/>
      <c r="AU62"/>
      <c r="AV62"/>
    </row>
    <row r="63" spans="1:49" ht="15" customHeight="1">
      <c r="A63" s="37" t="s">
        <v>279</v>
      </c>
      <c r="B63" s="38">
        <v>197</v>
      </c>
      <c r="C63" s="43"/>
      <c r="D63" s="40" t="s">
        <v>108</v>
      </c>
      <c r="E63" s="41" t="s">
        <v>241</v>
      </c>
      <c r="F63" s="40" t="s">
        <v>59</v>
      </c>
      <c r="G63" s="40" t="s">
        <v>142</v>
      </c>
      <c r="H63" s="38" t="s">
        <v>61</v>
      </c>
      <c r="I63" s="42" t="s">
        <v>162</v>
      </c>
      <c r="J63" s="43"/>
      <c r="K63" s="42" t="s">
        <v>63</v>
      </c>
      <c r="L63" s="42" t="s">
        <v>63</v>
      </c>
      <c r="M63" s="42" t="s">
        <v>64</v>
      </c>
      <c r="N63" s="42">
        <v>96</v>
      </c>
      <c r="O63" s="42" t="s">
        <v>95</v>
      </c>
      <c r="P63" s="44" t="s">
        <v>96</v>
      </c>
      <c r="Q63" s="43"/>
      <c r="R63" s="38" t="s">
        <v>67</v>
      </c>
      <c r="S63" s="38" t="s">
        <v>67</v>
      </c>
      <c r="T63" s="38">
        <v>10220</v>
      </c>
      <c r="U63" s="40" t="s">
        <v>280</v>
      </c>
      <c r="V63" s="40" t="s">
        <v>275</v>
      </c>
      <c r="W63" s="40" t="s">
        <v>108</v>
      </c>
      <c r="X63" s="40">
        <v>7.6</v>
      </c>
      <c r="Y63" s="38"/>
      <c r="Z63" s="38">
        <v>240</v>
      </c>
      <c r="AA63" s="43"/>
      <c r="AB63" s="38" t="str">
        <f t="shared" si="0"/>
        <v>LC50</v>
      </c>
      <c r="AC63" s="38">
        <f t="shared" si="12"/>
        <v>5</v>
      </c>
      <c r="AD63" s="45">
        <f t="shared" si="2"/>
        <v>2044</v>
      </c>
      <c r="AE63" s="46" t="s">
        <v>99</v>
      </c>
      <c r="AF63" s="38">
        <f t="shared" si="3"/>
        <v>2</v>
      </c>
      <c r="AG63" s="45">
        <f t="shared" si="4"/>
        <v>1022</v>
      </c>
      <c r="AH63" s="43"/>
      <c r="AI63" s="47" t="str">
        <f t="shared" si="5"/>
        <v>LC50</v>
      </c>
      <c r="AJ63" s="48" t="s">
        <v>100</v>
      </c>
      <c r="AK63" s="48" t="str">
        <f t="shared" si="6"/>
        <v xml:space="preserve">Acute </v>
      </c>
      <c r="AL63" s="48" t="str">
        <f t="shared" si="7"/>
        <v>n</v>
      </c>
      <c r="AM63" s="39" t="str">
        <f t="shared" si="8"/>
        <v>Mortality</v>
      </c>
      <c r="AN63" s="48" t="s">
        <v>263</v>
      </c>
      <c r="AO63" s="49">
        <f t="shared" si="9"/>
        <v>96</v>
      </c>
      <c r="AP63" s="48" t="s">
        <v>281</v>
      </c>
      <c r="AQ63" s="43"/>
      <c r="AR63" s="50">
        <f t="shared" si="10"/>
        <v>1022</v>
      </c>
      <c r="AS63"/>
      <c r="AT63"/>
      <c r="AU63"/>
      <c r="AV63"/>
    </row>
    <row r="64" spans="1:49" ht="15" customHeight="1">
      <c r="A64" s="37" t="s">
        <v>282</v>
      </c>
      <c r="B64" s="38">
        <v>164</v>
      </c>
      <c r="C64" s="43"/>
      <c r="D64" s="40" t="s">
        <v>240</v>
      </c>
      <c r="E64" s="41" t="s">
        <v>241</v>
      </c>
      <c r="F64" s="40" t="s">
        <v>59</v>
      </c>
      <c r="G64" s="40" t="s">
        <v>142</v>
      </c>
      <c r="H64" s="38" t="s">
        <v>61</v>
      </c>
      <c r="I64" s="42" t="s">
        <v>162</v>
      </c>
      <c r="J64" s="43"/>
      <c r="K64" s="42" t="s">
        <v>169</v>
      </c>
      <c r="L64" s="42" t="s">
        <v>169</v>
      </c>
      <c r="M64" s="42" t="s">
        <v>283</v>
      </c>
      <c r="N64" s="42">
        <v>21</v>
      </c>
      <c r="O64" s="42" t="s">
        <v>65</v>
      </c>
      <c r="P64" s="44" t="s">
        <v>66</v>
      </c>
      <c r="Q64" s="43"/>
      <c r="R64" s="38" t="s">
        <v>67</v>
      </c>
      <c r="S64" s="38" t="s">
        <v>67</v>
      </c>
      <c r="T64" s="38">
        <v>4380</v>
      </c>
      <c r="U64" s="40" t="s">
        <v>284</v>
      </c>
      <c r="V64" s="40" t="s">
        <v>69</v>
      </c>
      <c r="W64" s="40" t="s">
        <v>240</v>
      </c>
      <c r="X64" s="40">
        <v>7.7</v>
      </c>
      <c r="Y64" s="39"/>
      <c r="Z64" s="38">
        <v>45.3</v>
      </c>
      <c r="AA64" s="43"/>
      <c r="AB64" s="38" t="str">
        <f t="shared" si="0"/>
        <v>EC16</v>
      </c>
      <c r="AC64" s="38">
        <v>1</v>
      </c>
      <c r="AD64" s="45">
        <f t="shared" si="2"/>
        <v>4380</v>
      </c>
      <c r="AE64" s="46" t="s">
        <v>66</v>
      </c>
      <c r="AF64" s="38">
        <f t="shared" si="3"/>
        <v>1</v>
      </c>
      <c r="AG64" s="45">
        <f t="shared" si="4"/>
        <v>4380</v>
      </c>
      <c r="AH64" s="43"/>
      <c r="AI64" s="47" t="str">
        <f t="shared" si="5"/>
        <v>EC16</v>
      </c>
      <c r="AJ64" s="48" t="s">
        <v>70</v>
      </c>
      <c r="AK64" s="48" t="str">
        <f t="shared" si="6"/>
        <v>Chronic</v>
      </c>
      <c r="AL64" s="48" t="str">
        <f t="shared" si="7"/>
        <v>y</v>
      </c>
      <c r="AM64" s="39" t="str">
        <f t="shared" si="8"/>
        <v>Reproduction</v>
      </c>
      <c r="AN64" s="48" t="s">
        <v>71</v>
      </c>
      <c r="AO64" s="49">
        <f t="shared" si="9"/>
        <v>21</v>
      </c>
      <c r="AP64" s="48" t="s">
        <v>72</v>
      </c>
      <c r="AQ64" s="48"/>
      <c r="AR64" s="50">
        <f t="shared" si="10"/>
        <v>4380</v>
      </c>
      <c r="AS64" s="2"/>
      <c r="AT64" s="2"/>
      <c r="AU64" s="53">
        <f>AR64</f>
        <v>4380</v>
      </c>
      <c r="AV64" s="2">
        <v>1</v>
      </c>
      <c r="AW64" t="s">
        <v>285</v>
      </c>
    </row>
    <row r="65" spans="1:58" ht="15" customHeight="1">
      <c r="A65" s="37" t="s">
        <v>286</v>
      </c>
      <c r="B65" s="38">
        <v>164</v>
      </c>
      <c r="C65" s="43"/>
      <c r="D65" s="40" t="s">
        <v>240</v>
      </c>
      <c r="E65" s="41" t="s">
        <v>241</v>
      </c>
      <c r="F65" s="40" t="s">
        <v>59</v>
      </c>
      <c r="G65" s="40" t="s">
        <v>142</v>
      </c>
      <c r="H65" s="38" t="s">
        <v>61</v>
      </c>
      <c r="I65" s="42" t="s">
        <v>162</v>
      </c>
      <c r="J65" s="43"/>
      <c r="K65" s="42" t="s">
        <v>169</v>
      </c>
      <c r="L65" s="42" t="s">
        <v>169</v>
      </c>
      <c r="M65" s="42" t="s">
        <v>125</v>
      </c>
      <c r="N65" s="42">
        <v>21</v>
      </c>
      <c r="O65" s="42" t="s">
        <v>65</v>
      </c>
      <c r="P65" s="44" t="s">
        <v>66</v>
      </c>
      <c r="Q65" s="43"/>
      <c r="R65" s="38" t="s">
        <v>67</v>
      </c>
      <c r="S65" s="38" t="s">
        <v>67</v>
      </c>
      <c r="T65" s="38">
        <v>5200</v>
      </c>
      <c r="U65" s="40" t="s">
        <v>287</v>
      </c>
      <c r="V65" s="40" t="s">
        <v>69</v>
      </c>
      <c r="W65" s="40" t="s">
        <v>240</v>
      </c>
      <c r="X65" s="40">
        <v>7.7</v>
      </c>
      <c r="Y65" s="39"/>
      <c r="Z65" s="38">
        <v>45.3</v>
      </c>
      <c r="AA65" s="43"/>
      <c r="AB65" s="38" t="str">
        <f t="shared" si="0"/>
        <v>EC50</v>
      </c>
      <c r="AC65" s="38">
        <f t="shared" ref="AC65:AC73" si="13">VLOOKUP(AB65,$BA$9:$BB$14,2,FALSE)</f>
        <v>5</v>
      </c>
      <c r="AD65" s="45">
        <f t="shared" si="2"/>
        <v>1040</v>
      </c>
      <c r="AE65" s="64" t="s">
        <v>66</v>
      </c>
      <c r="AF65" s="38">
        <f t="shared" si="3"/>
        <v>1</v>
      </c>
      <c r="AG65" s="45">
        <f t="shared" si="4"/>
        <v>1040</v>
      </c>
      <c r="AH65" s="43"/>
      <c r="AI65" s="47" t="str">
        <f t="shared" si="5"/>
        <v>EC50</v>
      </c>
      <c r="AJ65" s="48" t="s">
        <v>70</v>
      </c>
      <c r="AK65" s="48" t="str">
        <f t="shared" si="6"/>
        <v>Chronic</v>
      </c>
      <c r="AL65" s="48" t="str">
        <f t="shared" si="7"/>
        <v>y</v>
      </c>
      <c r="AM65" s="39" t="str">
        <f t="shared" si="8"/>
        <v>Reproduction</v>
      </c>
      <c r="AN65" s="48" t="s">
        <v>71</v>
      </c>
      <c r="AO65" s="49">
        <f t="shared" si="9"/>
        <v>21</v>
      </c>
      <c r="AP65" s="48" t="s">
        <v>72</v>
      </c>
      <c r="AQ65" s="43"/>
      <c r="AR65" s="50">
        <f t="shared" si="10"/>
        <v>1040</v>
      </c>
      <c r="AS65"/>
      <c r="AT65"/>
      <c r="AU65"/>
      <c r="AV65"/>
    </row>
    <row r="66" spans="1:58" ht="15" customHeight="1">
      <c r="A66" s="37" t="s">
        <v>288</v>
      </c>
      <c r="B66" s="38">
        <v>166</v>
      </c>
      <c r="C66" s="43"/>
      <c r="D66" s="40" t="s">
        <v>108</v>
      </c>
      <c r="E66" s="41" t="s">
        <v>241</v>
      </c>
      <c r="F66" s="40" t="s">
        <v>59</v>
      </c>
      <c r="G66" s="40" t="s">
        <v>142</v>
      </c>
      <c r="H66" s="38" t="s">
        <v>61</v>
      </c>
      <c r="I66" s="42" t="s">
        <v>162</v>
      </c>
      <c r="J66" s="43"/>
      <c r="K66" s="42" t="s">
        <v>169</v>
      </c>
      <c r="L66" s="42" t="s">
        <v>169</v>
      </c>
      <c r="M66" s="42" t="s">
        <v>85</v>
      </c>
      <c r="N66" s="42">
        <v>14</v>
      </c>
      <c r="O66" s="42" t="s">
        <v>65</v>
      </c>
      <c r="P66" s="44" t="s">
        <v>66</v>
      </c>
      <c r="Q66" s="43"/>
      <c r="R66" s="38" t="s">
        <v>67</v>
      </c>
      <c r="S66" s="38" t="s">
        <v>67</v>
      </c>
      <c r="T66" s="38">
        <v>128</v>
      </c>
      <c r="U66" s="40" t="s">
        <v>289</v>
      </c>
      <c r="V66" s="40" t="s">
        <v>203</v>
      </c>
      <c r="W66" s="40" t="s">
        <v>108</v>
      </c>
      <c r="X66" s="40">
        <v>8</v>
      </c>
      <c r="Y66" s="39"/>
      <c r="Z66" s="38">
        <v>250</v>
      </c>
      <c r="AA66" s="43"/>
      <c r="AB66" s="38" t="str">
        <f t="shared" si="0"/>
        <v>NOEC</v>
      </c>
      <c r="AC66" s="38">
        <f t="shared" si="13"/>
        <v>1</v>
      </c>
      <c r="AD66" s="45">
        <f t="shared" si="2"/>
        <v>128</v>
      </c>
      <c r="AE66" s="46" t="str">
        <f t="shared" si="11"/>
        <v>Chronic</v>
      </c>
      <c r="AF66" s="38">
        <f t="shared" si="3"/>
        <v>1</v>
      </c>
      <c r="AG66" s="45">
        <f t="shared" si="4"/>
        <v>128</v>
      </c>
      <c r="AH66" s="43"/>
      <c r="AI66" s="47" t="str">
        <f t="shared" si="5"/>
        <v>NOEC</v>
      </c>
      <c r="AJ66" s="48" t="s">
        <v>70</v>
      </c>
      <c r="AK66" s="48" t="str">
        <f t="shared" si="6"/>
        <v>Chronic</v>
      </c>
      <c r="AL66" s="48" t="str">
        <f t="shared" si="7"/>
        <v>y</v>
      </c>
      <c r="AM66" s="39" t="str">
        <f t="shared" si="8"/>
        <v>Reproduction</v>
      </c>
      <c r="AN66" s="48" t="s">
        <v>71</v>
      </c>
      <c r="AO66" s="49">
        <f t="shared" si="9"/>
        <v>14</v>
      </c>
      <c r="AP66" s="48" t="s">
        <v>72</v>
      </c>
      <c r="AQ66" s="48"/>
      <c r="AR66" s="50">
        <f t="shared" si="10"/>
        <v>128</v>
      </c>
      <c r="AS66" s="2"/>
      <c r="AT66" s="2"/>
      <c r="AU66" s="9"/>
      <c r="AV66" s="2">
        <v>1</v>
      </c>
      <c r="AW66" t="s">
        <v>290</v>
      </c>
    </row>
    <row r="67" spans="1:58" ht="15" customHeight="1">
      <c r="A67" s="37" t="s">
        <v>291</v>
      </c>
      <c r="B67" s="38">
        <v>166</v>
      </c>
      <c r="C67" s="43"/>
      <c r="D67" s="40" t="s">
        <v>108</v>
      </c>
      <c r="E67" s="41" t="s">
        <v>241</v>
      </c>
      <c r="F67" s="40" t="s">
        <v>59</v>
      </c>
      <c r="G67" s="40" t="s">
        <v>142</v>
      </c>
      <c r="H67" s="38" t="s">
        <v>61</v>
      </c>
      <c r="I67" s="42" t="s">
        <v>162</v>
      </c>
      <c r="J67" s="43"/>
      <c r="K67" s="42" t="s">
        <v>169</v>
      </c>
      <c r="L67" s="42" t="s">
        <v>169</v>
      </c>
      <c r="M67" s="42" t="s">
        <v>85</v>
      </c>
      <c r="N67" s="42">
        <v>21</v>
      </c>
      <c r="O67" s="42" t="s">
        <v>65</v>
      </c>
      <c r="P67" s="44" t="s">
        <v>66</v>
      </c>
      <c r="Q67" s="43"/>
      <c r="R67" s="38" t="s">
        <v>67</v>
      </c>
      <c r="S67" s="38" t="s">
        <v>67</v>
      </c>
      <c r="T67" s="38">
        <v>128</v>
      </c>
      <c r="U67" s="40" t="s">
        <v>289</v>
      </c>
      <c r="V67" s="40" t="s">
        <v>203</v>
      </c>
      <c r="W67" s="40" t="s">
        <v>108</v>
      </c>
      <c r="X67" s="40">
        <v>8</v>
      </c>
      <c r="Y67" s="39"/>
      <c r="Z67" s="38">
        <v>250</v>
      </c>
      <c r="AA67" s="43"/>
      <c r="AB67" s="38" t="str">
        <f t="shared" si="0"/>
        <v>NOEC</v>
      </c>
      <c r="AC67" s="38">
        <f t="shared" si="13"/>
        <v>1</v>
      </c>
      <c r="AD67" s="45">
        <f t="shared" si="2"/>
        <v>128</v>
      </c>
      <c r="AE67" s="46" t="str">
        <f t="shared" si="11"/>
        <v>Chronic</v>
      </c>
      <c r="AF67" s="38">
        <f t="shared" si="3"/>
        <v>1</v>
      </c>
      <c r="AG67" s="45">
        <f t="shared" si="4"/>
        <v>128</v>
      </c>
      <c r="AH67" s="43"/>
      <c r="AI67" s="47" t="str">
        <f t="shared" si="5"/>
        <v>NOEC</v>
      </c>
      <c r="AJ67" s="48" t="s">
        <v>70</v>
      </c>
      <c r="AK67" s="48" t="str">
        <f t="shared" si="6"/>
        <v>Chronic</v>
      </c>
      <c r="AL67" s="48" t="str">
        <f t="shared" si="7"/>
        <v>y</v>
      </c>
      <c r="AM67" s="39" t="str">
        <f t="shared" si="8"/>
        <v>Reproduction</v>
      </c>
      <c r="AN67" s="48" t="s">
        <v>71</v>
      </c>
      <c r="AO67" s="49">
        <f t="shared" si="9"/>
        <v>21</v>
      </c>
      <c r="AP67" s="48" t="s">
        <v>114</v>
      </c>
      <c r="AQ67" s="48"/>
      <c r="AR67" s="50">
        <f t="shared" si="10"/>
        <v>128</v>
      </c>
      <c r="AS67" s="2"/>
      <c r="AT67" s="2"/>
      <c r="AU67" s="9"/>
      <c r="AV67" s="2">
        <v>1</v>
      </c>
      <c r="AW67" t="s">
        <v>290</v>
      </c>
    </row>
    <row r="68" spans="1:58" ht="15" customHeight="1">
      <c r="A68" s="37" t="s">
        <v>292</v>
      </c>
      <c r="B68" s="38">
        <v>188</v>
      </c>
      <c r="C68" s="43"/>
      <c r="D68" s="40" t="s">
        <v>244</v>
      </c>
      <c r="E68" s="41" t="s">
        <v>293</v>
      </c>
      <c r="F68" s="40" t="s">
        <v>59</v>
      </c>
      <c r="G68" s="40" t="s">
        <v>142</v>
      </c>
      <c r="H68" s="38" t="s">
        <v>61</v>
      </c>
      <c r="I68" s="42" t="s">
        <v>162</v>
      </c>
      <c r="J68" s="43"/>
      <c r="K68" s="42" t="s">
        <v>132</v>
      </c>
      <c r="L68" s="42" t="s">
        <v>132</v>
      </c>
      <c r="M68" s="42" t="s">
        <v>125</v>
      </c>
      <c r="N68" s="42">
        <v>24</v>
      </c>
      <c r="O68" s="42" t="s">
        <v>95</v>
      </c>
      <c r="P68" s="44" t="s">
        <v>96</v>
      </c>
      <c r="Q68" s="43"/>
      <c r="R68" s="38" t="s">
        <v>67</v>
      </c>
      <c r="S68" s="38" t="s">
        <v>67</v>
      </c>
      <c r="T68" s="38">
        <v>36858</v>
      </c>
      <c r="U68" s="40" t="s">
        <v>294</v>
      </c>
      <c r="V68" s="40" t="s">
        <v>230</v>
      </c>
      <c r="W68" s="40" t="s">
        <v>244</v>
      </c>
      <c r="X68" s="40">
        <v>7.6</v>
      </c>
      <c r="Y68" s="38"/>
      <c r="Z68" s="38"/>
      <c r="AA68" s="43"/>
      <c r="AB68" s="38" t="str">
        <f t="shared" si="0"/>
        <v>EC50</v>
      </c>
      <c r="AC68" s="38">
        <f t="shared" si="13"/>
        <v>5</v>
      </c>
      <c r="AD68" s="45">
        <f t="shared" si="2"/>
        <v>7371.6</v>
      </c>
      <c r="AE68" s="46" t="s">
        <v>99</v>
      </c>
      <c r="AF68" s="38">
        <f t="shared" si="3"/>
        <v>2</v>
      </c>
      <c r="AG68" s="45">
        <f t="shared" si="4"/>
        <v>3685.8</v>
      </c>
      <c r="AH68" s="43"/>
      <c r="AI68" s="47" t="str">
        <f t="shared" si="5"/>
        <v>EC50</v>
      </c>
      <c r="AJ68" s="48" t="s">
        <v>100</v>
      </c>
      <c r="AK68" s="48" t="str">
        <f t="shared" si="6"/>
        <v xml:space="preserve">Acute </v>
      </c>
      <c r="AL68" s="48" t="str">
        <f t="shared" si="7"/>
        <v>n</v>
      </c>
      <c r="AM68" s="39" t="str">
        <f t="shared" si="8"/>
        <v>Immobility</v>
      </c>
      <c r="AN68" s="48" t="s">
        <v>71</v>
      </c>
      <c r="AO68" s="49">
        <f t="shared" si="9"/>
        <v>24</v>
      </c>
      <c r="AP68" s="48" t="s">
        <v>72</v>
      </c>
      <c r="AQ68" s="43"/>
      <c r="AR68" s="50">
        <f t="shared" si="10"/>
        <v>3685.8</v>
      </c>
      <c r="AS68"/>
      <c r="AT68"/>
      <c r="AU68"/>
      <c r="AV68"/>
    </row>
    <row r="69" spans="1:58" ht="15" customHeight="1">
      <c r="A69" s="37" t="s">
        <v>295</v>
      </c>
      <c r="B69" s="38">
        <v>202</v>
      </c>
      <c r="C69" s="43"/>
      <c r="D69" s="40" t="s">
        <v>108</v>
      </c>
      <c r="E69" s="41" t="s">
        <v>293</v>
      </c>
      <c r="F69" s="40" t="s">
        <v>59</v>
      </c>
      <c r="G69" s="40" t="s">
        <v>142</v>
      </c>
      <c r="H69" s="38" t="s">
        <v>61</v>
      </c>
      <c r="I69" s="42" t="s">
        <v>296</v>
      </c>
      <c r="J69" s="43"/>
      <c r="K69" s="42" t="s">
        <v>63</v>
      </c>
      <c r="L69" s="42" t="s">
        <v>63</v>
      </c>
      <c r="M69" s="42" t="s">
        <v>64</v>
      </c>
      <c r="N69" s="42">
        <v>48</v>
      </c>
      <c r="O69" s="42" t="s">
        <v>95</v>
      </c>
      <c r="P69" s="44" t="s">
        <v>96</v>
      </c>
      <c r="Q69" s="43"/>
      <c r="R69" s="38" t="s">
        <v>67</v>
      </c>
      <c r="S69" s="38" t="s">
        <v>67</v>
      </c>
      <c r="T69" s="38">
        <v>12930</v>
      </c>
      <c r="U69" s="40" t="s">
        <v>297</v>
      </c>
      <c r="V69" s="40" t="s">
        <v>203</v>
      </c>
      <c r="W69" s="40" t="s">
        <v>108</v>
      </c>
      <c r="X69" s="40" t="s">
        <v>298</v>
      </c>
      <c r="Y69" s="38"/>
      <c r="Z69" s="38">
        <v>96.2</v>
      </c>
      <c r="AA69" s="43"/>
      <c r="AB69" s="38" t="str">
        <f t="shared" si="0"/>
        <v>LC50</v>
      </c>
      <c r="AC69" s="38">
        <f t="shared" si="13"/>
        <v>5</v>
      </c>
      <c r="AD69" s="45">
        <f t="shared" si="2"/>
        <v>2586</v>
      </c>
      <c r="AE69" s="46" t="s">
        <v>99</v>
      </c>
      <c r="AF69" s="38">
        <f t="shared" si="3"/>
        <v>2</v>
      </c>
      <c r="AG69" s="45">
        <f t="shared" si="4"/>
        <v>1293</v>
      </c>
      <c r="AH69" s="43"/>
      <c r="AI69" s="47" t="str">
        <f t="shared" si="5"/>
        <v>LC50</v>
      </c>
      <c r="AJ69" s="48" t="s">
        <v>100</v>
      </c>
      <c r="AK69" s="48" t="str">
        <f t="shared" si="6"/>
        <v xml:space="preserve">Acute </v>
      </c>
      <c r="AL69" s="48" t="str">
        <f t="shared" si="7"/>
        <v>n</v>
      </c>
      <c r="AM69" s="39" t="str">
        <f t="shared" si="8"/>
        <v>Mortality</v>
      </c>
      <c r="AN69" s="48" t="s">
        <v>123</v>
      </c>
      <c r="AO69" s="49">
        <f t="shared" si="9"/>
        <v>48</v>
      </c>
      <c r="AP69" s="48" t="s">
        <v>124</v>
      </c>
      <c r="AQ69" s="43"/>
      <c r="AR69" s="50">
        <f t="shared" si="10"/>
        <v>1293</v>
      </c>
      <c r="AS69"/>
      <c r="AT69"/>
      <c r="AU69"/>
      <c r="AV69"/>
    </row>
    <row r="70" spans="1:58">
      <c r="A70" s="37" t="s">
        <v>299</v>
      </c>
      <c r="B70" s="38">
        <v>202</v>
      </c>
      <c r="C70" s="43"/>
      <c r="D70" s="40" t="s">
        <v>108</v>
      </c>
      <c r="E70" s="41" t="s">
        <v>293</v>
      </c>
      <c r="F70" s="40" t="s">
        <v>59</v>
      </c>
      <c r="G70" s="40" t="s">
        <v>142</v>
      </c>
      <c r="H70" s="38" t="s">
        <v>61</v>
      </c>
      <c r="I70" s="42" t="s">
        <v>162</v>
      </c>
      <c r="J70" s="43"/>
      <c r="K70" s="42" t="s">
        <v>63</v>
      </c>
      <c r="L70" s="42" t="s">
        <v>63</v>
      </c>
      <c r="M70" s="42" t="s">
        <v>64</v>
      </c>
      <c r="N70" s="42">
        <v>48</v>
      </c>
      <c r="O70" s="42" t="s">
        <v>95</v>
      </c>
      <c r="P70" s="44" t="s">
        <v>99</v>
      </c>
      <c r="Q70" s="43"/>
      <c r="R70" s="38" t="s">
        <v>67</v>
      </c>
      <c r="S70" s="38" t="s">
        <v>67</v>
      </c>
      <c r="T70" s="38">
        <v>10620</v>
      </c>
      <c r="U70" s="40" t="s">
        <v>300</v>
      </c>
      <c r="V70" s="40" t="s">
        <v>230</v>
      </c>
      <c r="W70" s="40" t="s">
        <v>108</v>
      </c>
      <c r="X70" s="40" t="s">
        <v>301</v>
      </c>
      <c r="Y70" s="38"/>
      <c r="Z70" s="38">
        <v>87.8</v>
      </c>
      <c r="AA70" s="43"/>
      <c r="AB70" s="38" t="str">
        <f t="shared" si="0"/>
        <v>LC50</v>
      </c>
      <c r="AC70" s="38">
        <f t="shared" si="13"/>
        <v>5</v>
      </c>
      <c r="AD70" s="45">
        <f t="shared" si="2"/>
        <v>2124</v>
      </c>
      <c r="AE70" s="46" t="str">
        <f t="shared" si="11"/>
        <v>Acute</v>
      </c>
      <c r="AF70" s="38">
        <f t="shared" si="3"/>
        <v>2</v>
      </c>
      <c r="AG70" s="45">
        <f t="shared" si="4"/>
        <v>1062</v>
      </c>
      <c r="AH70" s="43"/>
      <c r="AI70" s="47" t="str">
        <f t="shared" si="5"/>
        <v>LC50</v>
      </c>
      <c r="AJ70" s="48" t="s">
        <v>100</v>
      </c>
      <c r="AK70" s="48" t="str">
        <f t="shared" si="6"/>
        <v>Acute</v>
      </c>
      <c r="AL70" s="48" t="str">
        <f t="shared" si="7"/>
        <v>n</v>
      </c>
      <c r="AM70" s="39" t="str">
        <f t="shared" si="8"/>
        <v>Mortality</v>
      </c>
      <c r="AN70" s="48" t="s">
        <v>123</v>
      </c>
      <c r="AO70" s="49">
        <f t="shared" si="9"/>
        <v>48</v>
      </c>
      <c r="AP70" s="48" t="s">
        <v>124</v>
      </c>
      <c r="AQ70" s="43"/>
      <c r="AR70" s="50">
        <f t="shared" si="10"/>
        <v>1062</v>
      </c>
      <c r="AS70"/>
      <c r="AT70"/>
      <c r="AU70"/>
      <c r="AV70"/>
    </row>
    <row r="71" spans="1:58">
      <c r="A71" s="37" t="s">
        <v>302</v>
      </c>
      <c r="B71" s="38">
        <v>202</v>
      </c>
      <c r="C71" s="43"/>
      <c r="D71" s="40" t="s">
        <v>108</v>
      </c>
      <c r="E71" s="41" t="s">
        <v>293</v>
      </c>
      <c r="F71" s="40" t="s">
        <v>59</v>
      </c>
      <c r="G71" s="40" t="s">
        <v>142</v>
      </c>
      <c r="H71" s="38" t="s">
        <v>61</v>
      </c>
      <c r="I71" s="42" t="s">
        <v>162</v>
      </c>
      <c r="J71" s="43"/>
      <c r="K71" s="42" t="s">
        <v>63</v>
      </c>
      <c r="L71" s="42" t="s">
        <v>63</v>
      </c>
      <c r="M71" s="42" t="s">
        <v>64</v>
      </c>
      <c r="N71" s="42">
        <v>48</v>
      </c>
      <c r="O71" s="42" t="s">
        <v>95</v>
      </c>
      <c r="P71" s="44" t="s">
        <v>99</v>
      </c>
      <c r="Q71" s="43"/>
      <c r="R71" s="38" t="s">
        <v>67</v>
      </c>
      <c r="S71" s="38" t="s">
        <v>67</v>
      </c>
      <c r="T71" s="38">
        <v>15810</v>
      </c>
      <c r="U71" s="40" t="s">
        <v>303</v>
      </c>
      <c r="V71" s="40" t="s">
        <v>230</v>
      </c>
      <c r="W71" s="40" t="s">
        <v>108</v>
      </c>
      <c r="X71" s="40" t="s">
        <v>304</v>
      </c>
      <c r="Y71" s="38"/>
      <c r="Z71" s="38">
        <v>90.4</v>
      </c>
      <c r="AA71" s="43"/>
      <c r="AB71" s="38" t="str">
        <f t="shared" si="0"/>
        <v>LC50</v>
      </c>
      <c r="AC71" s="38">
        <f t="shared" si="13"/>
        <v>5</v>
      </c>
      <c r="AD71" s="45">
        <f t="shared" si="2"/>
        <v>3162</v>
      </c>
      <c r="AE71" s="46" t="str">
        <f t="shared" si="11"/>
        <v>Acute</v>
      </c>
      <c r="AF71" s="38">
        <f t="shared" ref="AF71:AF134" si="14">VLOOKUP(AE71,$BA$22:$BB$23,2,FALSE)</f>
        <v>2</v>
      </c>
      <c r="AG71" s="45">
        <f t="shared" si="4"/>
        <v>1581</v>
      </c>
      <c r="AH71" s="43"/>
      <c r="AI71" s="47" t="str">
        <f t="shared" si="5"/>
        <v>LC50</v>
      </c>
      <c r="AJ71" s="48" t="s">
        <v>100</v>
      </c>
      <c r="AK71" s="48" t="str">
        <f t="shared" si="6"/>
        <v>Acute</v>
      </c>
      <c r="AL71" s="48" t="str">
        <f t="shared" si="7"/>
        <v>n</v>
      </c>
      <c r="AM71" s="39" t="str">
        <f t="shared" si="8"/>
        <v>Mortality</v>
      </c>
      <c r="AN71" s="48" t="s">
        <v>123</v>
      </c>
      <c r="AO71" s="49">
        <f t="shared" si="9"/>
        <v>48</v>
      </c>
      <c r="AP71" s="48" t="s">
        <v>124</v>
      </c>
      <c r="AQ71" s="43"/>
      <c r="AR71" s="50">
        <f t="shared" si="10"/>
        <v>1581</v>
      </c>
      <c r="AS71"/>
      <c r="AT71"/>
      <c r="AU71"/>
      <c r="AV71"/>
    </row>
    <row r="72" spans="1:58" s="55" customFormat="1">
      <c r="A72" s="37" t="s">
        <v>305</v>
      </c>
      <c r="B72" s="38">
        <v>202</v>
      </c>
      <c r="C72" s="43"/>
      <c r="D72" s="40" t="s">
        <v>108</v>
      </c>
      <c r="E72" s="41" t="s">
        <v>293</v>
      </c>
      <c r="F72" s="40" t="s">
        <v>59</v>
      </c>
      <c r="G72" s="40" t="s">
        <v>142</v>
      </c>
      <c r="H72" s="38" t="s">
        <v>61</v>
      </c>
      <c r="I72" s="42" t="s">
        <v>162</v>
      </c>
      <c r="J72" s="43"/>
      <c r="K72" s="42" t="s">
        <v>63</v>
      </c>
      <c r="L72" s="42" t="s">
        <v>63</v>
      </c>
      <c r="M72" s="42" t="s">
        <v>64</v>
      </c>
      <c r="N72" s="42">
        <v>48</v>
      </c>
      <c r="O72" s="42" t="s">
        <v>95</v>
      </c>
      <c r="P72" s="44" t="s">
        <v>99</v>
      </c>
      <c r="Q72" s="43"/>
      <c r="R72" s="38" t="s">
        <v>67</v>
      </c>
      <c r="S72" s="38" t="s">
        <v>67</v>
      </c>
      <c r="T72" s="38">
        <v>17350</v>
      </c>
      <c r="U72" s="40" t="s">
        <v>306</v>
      </c>
      <c r="V72" s="40" t="s">
        <v>230</v>
      </c>
      <c r="W72" s="40" t="s">
        <v>108</v>
      </c>
      <c r="X72" s="40" t="s">
        <v>307</v>
      </c>
      <c r="Y72" s="38"/>
      <c r="Z72" s="38">
        <v>83.1</v>
      </c>
      <c r="AA72" s="43"/>
      <c r="AB72" s="38" t="str">
        <f t="shared" ref="AB72:AB140" si="15">M72</f>
        <v>LC50</v>
      </c>
      <c r="AC72" s="38">
        <f t="shared" si="13"/>
        <v>5</v>
      </c>
      <c r="AD72" s="45">
        <f t="shared" ref="AD72:AD140" si="16">T72/AC72</f>
        <v>3470</v>
      </c>
      <c r="AE72" s="46" t="str">
        <f t="shared" si="11"/>
        <v>Acute</v>
      </c>
      <c r="AF72" s="38">
        <f t="shared" si="14"/>
        <v>2</v>
      </c>
      <c r="AG72" s="45">
        <f t="shared" ref="AG72:AG140" si="17">AD72/AF72</f>
        <v>1735</v>
      </c>
      <c r="AH72" s="43"/>
      <c r="AI72" s="47" t="str">
        <f t="shared" ref="AI72:AI140" si="18">M72</f>
        <v>LC50</v>
      </c>
      <c r="AJ72" s="48" t="s">
        <v>100</v>
      </c>
      <c r="AK72" s="48" t="str">
        <f t="shared" ref="AK72:AK140" si="19">P72</f>
        <v>Acute</v>
      </c>
      <c r="AL72" s="48" t="str">
        <f t="shared" ref="AL72:AL140" si="20">IF(AK72="chronic","y","n")</f>
        <v>n</v>
      </c>
      <c r="AM72" s="39" t="str">
        <f t="shared" ref="AM72:AM140" si="21">L72</f>
        <v>Mortality</v>
      </c>
      <c r="AN72" s="48" t="s">
        <v>123</v>
      </c>
      <c r="AO72" s="49">
        <f t="shared" ref="AO72:AO140" si="22">N72</f>
        <v>48</v>
      </c>
      <c r="AP72" s="48" t="s">
        <v>124</v>
      </c>
      <c r="AQ72" s="43"/>
      <c r="AR72" s="50">
        <f t="shared" ref="AR72:AR140" si="23">AG72</f>
        <v>1735</v>
      </c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 s="55" customFormat="1">
      <c r="A73" s="37" t="s">
        <v>308</v>
      </c>
      <c r="B73" s="38">
        <v>202</v>
      </c>
      <c r="C73" s="43"/>
      <c r="D73" s="40" t="s">
        <v>108</v>
      </c>
      <c r="E73" s="41" t="s">
        <v>293</v>
      </c>
      <c r="F73" s="40" t="s">
        <v>59</v>
      </c>
      <c r="G73" s="40" t="s">
        <v>142</v>
      </c>
      <c r="H73" s="38" t="s">
        <v>61</v>
      </c>
      <c r="I73" s="42" t="s">
        <v>162</v>
      </c>
      <c r="J73" s="43"/>
      <c r="K73" s="42" t="s">
        <v>169</v>
      </c>
      <c r="L73" s="42" t="s">
        <v>169</v>
      </c>
      <c r="M73" s="42" t="s">
        <v>85</v>
      </c>
      <c r="N73" s="42">
        <v>21</v>
      </c>
      <c r="O73" s="42" t="s">
        <v>65</v>
      </c>
      <c r="P73" s="44" t="s">
        <v>66</v>
      </c>
      <c r="Q73" s="43"/>
      <c r="R73" s="38" t="s">
        <v>67</v>
      </c>
      <c r="S73" s="38" t="s">
        <v>67</v>
      </c>
      <c r="T73" s="38">
        <v>700</v>
      </c>
      <c r="U73" s="40" t="s">
        <v>309</v>
      </c>
      <c r="V73" s="40" t="s">
        <v>230</v>
      </c>
      <c r="W73" s="40" t="s">
        <v>108</v>
      </c>
      <c r="X73" s="40" t="s">
        <v>310</v>
      </c>
      <c r="Y73" s="38"/>
      <c r="Z73" s="38">
        <v>93.6</v>
      </c>
      <c r="AA73" s="43"/>
      <c r="AB73" s="38" t="str">
        <f t="shared" si="15"/>
        <v>NOEC</v>
      </c>
      <c r="AC73" s="38">
        <f t="shared" si="13"/>
        <v>1</v>
      </c>
      <c r="AD73" s="45">
        <f t="shared" si="16"/>
        <v>700</v>
      </c>
      <c r="AE73" s="46" t="str">
        <f t="shared" si="11"/>
        <v>Chronic</v>
      </c>
      <c r="AF73" s="38">
        <f t="shared" si="14"/>
        <v>1</v>
      </c>
      <c r="AG73" s="45">
        <f t="shared" si="17"/>
        <v>700</v>
      </c>
      <c r="AH73" s="43"/>
      <c r="AI73" s="47" t="str">
        <f t="shared" si="18"/>
        <v>NOEC</v>
      </c>
      <c r="AJ73" s="48" t="s">
        <v>70</v>
      </c>
      <c r="AK73" s="48" t="str">
        <f t="shared" si="19"/>
        <v>Chronic</v>
      </c>
      <c r="AL73" s="48" t="str">
        <f t="shared" si="20"/>
        <v>y</v>
      </c>
      <c r="AM73" s="39" t="str">
        <f t="shared" si="21"/>
        <v>Reproduction</v>
      </c>
      <c r="AN73" s="48" t="s">
        <v>71</v>
      </c>
      <c r="AO73" s="49">
        <f t="shared" si="22"/>
        <v>21</v>
      </c>
      <c r="AP73" s="48" t="s">
        <v>114</v>
      </c>
      <c r="AQ73" s="48"/>
      <c r="AR73" s="50">
        <f t="shared" si="23"/>
        <v>700</v>
      </c>
      <c r="AS73" s="2"/>
      <c r="AT73" s="2"/>
      <c r="AU73" s="53">
        <f>AR73</f>
        <v>700</v>
      </c>
      <c r="AV73" s="2">
        <v>1</v>
      </c>
      <c r="AW73" t="s">
        <v>311</v>
      </c>
      <c r="AX73"/>
      <c r="AY73"/>
      <c r="AZ73"/>
      <c r="BA73"/>
      <c r="BB73"/>
      <c r="BC73"/>
      <c r="BD73"/>
      <c r="BE73"/>
      <c r="BF73"/>
    </row>
    <row r="74" spans="1:58" s="55" customFormat="1">
      <c r="A74" s="37" t="s">
        <v>312</v>
      </c>
      <c r="B74" s="38">
        <v>195</v>
      </c>
      <c r="C74" s="43"/>
      <c r="D74" s="40" t="s">
        <v>108</v>
      </c>
      <c r="E74" s="41" t="s">
        <v>313</v>
      </c>
      <c r="F74" s="40" t="s">
        <v>59</v>
      </c>
      <c r="G74" s="40" t="s">
        <v>142</v>
      </c>
      <c r="H74" s="38" t="s">
        <v>61</v>
      </c>
      <c r="I74" s="42" t="s">
        <v>83</v>
      </c>
      <c r="J74" s="43"/>
      <c r="K74" s="42" t="s">
        <v>63</v>
      </c>
      <c r="L74" s="42" t="s">
        <v>63</v>
      </c>
      <c r="M74" s="42" t="s">
        <v>314</v>
      </c>
      <c r="N74" s="42">
        <v>48</v>
      </c>
      <c r="O74" s="42" t="s">
        <v>95</v>
      </c>
      <c r="P74" s="44" t="s">
        <v>96</v>
      </c>
      <c r="Q74" s="43"/>
      <c r="R74" s="38" t="s">
        <v>67</v>
      </c>
      <c r="S74" s="38" t="s">
        <v>67</v>
      </c>
      <c r="T74" s="38">
        <v>7.5000000000000002E-7</v>
      </c>
      <c r="U74" s="40" t="s">
        <v>315</v>
      </c>
      <c r="V74" s="40" t="s">
        <v>316</v>
      </c>
      <c r="W74" s="40" t="s">
        <v>108</v>
      </c>
      <c r="X74" s="40">
        <v>7</v>
      </c>
      <c r="Y74" s="38"/>
      <c r="Z74" s="38">
        <v>280</v>
      </c>
      <c r="AA74" s="43"/>
      <c r="AB74" s="38" t="str">
        <f t="shared" si="15"/>
        <v>LC5</v>
      </c>
      <c r="AC74" s="38">
        <v>1</v>
      </c>
      <c r="AD74" s="45">
        <f t="shared" si="16"/>
        <v>7.5000000000000002E-7</v>
      </c>
      <c r="AE74" s="46" t="s">
        <v>99</v>
      </c>
      <c r="AF74" s="38">
        <f t="shared" si="14"/>
        <v>2</v>
      </c>
      <c r="AG74" s="45">
        <f t="shared" si="17"/>
        <v>3.7500000000000001E-7</v>
      </c>
      <c r="AH74" s="43"/>
      <c r="AI74" s="47" t="str">
        <f t="shared" si="18"/>
        <v>LC5</v>
      </c>
      <c r="AJ74" s="48" t="s">
        <v>100</v>
      </c>
      <c r="AK74" s="48" t="str">
        <f t="shared" si="19"/>
        <v xml:space="preserve">Acute </v>
      </c>
      <c r="AL74" s="48" t="str">
        <f t="shared" si="20"/>
        <v>n</v>
      </c>
      <c r="AM74" s="39" t="str">
        <f t="shared" si="21"/>
        <v>Mortality</v>
      </c>
      <c r="AN74" s="48" t="s">
        <v>71</v>
      </c>
      <c r="AO74" s="49">
        <f t="shared" si="22"/>
        <v>48</v>
      </c>
      <c r="AP74" s="48" t="s">
        <v>72</v>
      </c>
      <c r="AQ74" s="43"/>
      <c r="AR74" s="50">
        <f t="shared" si="23"/>
        <v>3.7500000000000001E-7</v>
      </c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1:58">
      <c r="A75" s="37" t="s">
        <v>317</v>
      </c>
      <c r="B75" s="38">
        <v>195</v>
      </c>
      <c r="C75" s="43"/>
      <c r="D75" s="40" t="s">
        <v>108</v>
      </c>
      <c r="E75" s="41" t="s">
        <v>313</v>
      </c>
      <c r="F75" s="40" t="s">
        <v>59</v>
      </c>
      <c r="G75" s="40" t="s">
        <v>142</v>
      </c>
      <c r="H75" s="38" t="s">
        <v>61</v>
      </c>
      <c r="I75" s="42" t="s">
        <v>83</v>
      </c>
      <c r="J75" s="43"/>
      <c r="K75" s="42" t="s">
        <v>63</v>
      </c>
      <c r="L75" s="42" t="s">
        <v>63</v>
      </c>
      <c r="M75" s="42" t="s">
        <v>64</v>
      </c>
      <c r="N75" s="42">
        <v>48</v>
      </c>
      <c r="O75" s="42" t="s">
        <v>95</v>
      </c>
      <c r="P75" s="44" t="s">
        <v>96</v>
      </c>
      <c r="Q75" s="43"/>
      <c r="R75" s="38" t="s">
        <v>67</v>
      </c>
      <c r="S75" s="38" t="s">
        <v>67</v>
      </c>
      <c r="T75" s="38">
        <v>86500</v>
      </c>
      <c r="U75" s="40" t="s">
        <v>318</v>
      </c>
      <c r="V75" s="40" t="s">
        <v>316</v>
      </c>
      <c r="W75" s="40" t="s">
        <v>108</v>
      </c>
      <c r="X75" s="40">
        <v>7</v>
      </c>
      <c r="Y75" s="38"/>
      <c r="Z75" s="38">
        <v>280</v>
      </c>
      <c r="AA75" s="43"/>
      <c r="AB75" s="38" t="str">
        <f t="shared" si="15"/>
        <v>LC50</v>
      </c>
      <c r="AC75" s="38">
        <f t="shared" ref="AC75:AC138" si="24">VLOOKUP(AB75,$BA$9:$BB$14,2,FALSE)</f>
        <v>5</v>
      </c>
      <c r="AD75" s="45">
        <f t="shared" si="16"/>
        <v>17300</v>
      </c>
      <c r="AE75" s="46" t="s">
        <v>99</v>
      </c>
      <c r="AF75" s="38">
        <f t="shared" si="14"/>
        <v>2</v>
      </c>
      <c r="AG75" s="45">
        <f t="shared" si="17"/>
        <v>8650</v>
      </c>
      <c r="AH75" s="43"/>
      <c r="AI75" s="47" t="str">
        <f t="shared" si="18"/>
        <v>LC50</v>
      </c>
      <c r="AJ75" s="48" t="s">
        <v>100</v>
      </c>
      <c r="AK75" s="48" t="str">
        <f t="shared" si="19"/>
        <v xml:space="preserve">Acute </v>
      </c>
      <c r="AL75" s="48" t="str">
        <f t="shared" si="20"/>
        <v>n</v>
      </c>
      <c r="AM75" s="39" t="str">
        <f t="shared" si="21"/>
        <v>Mortality</v>
      </c>
      <c r="AN75" s="48" t="s">
        <v>123</v>
      </c>
      <c r="AO75" s="49">
        <f t="shared" si="22"/>
        <v>48</v>
      </c>
      <c r="AP75" s="48" t="s">
        <v>124</v>
      </c>
      <c r="AQ75" s="43"/>
      <c r="AR75" s="50">
        <f t="shared" si="23"/>
        <v>8650</v>
      </c>
      <c r="AS75"/>
      <c r="AT75"/>
      <c r="AU75"/>
      <c r="AV75"/>
    </row>
    <row r="76" spans="1:58">
      <c r="A76" s="37" t="s">
        <v>319</v>
      </c>
      <c r="B76" s="38">
        <v>208</v>
      </c>
      <c r="C76" s="43"/>
      <c r="D76" s="40" t="s">
        <v>214</v>
      </c>
      <c r="E76" s="65" t="s">
        <v>320</v>
      </c>
      <c r="F76" s="40" t="s">
        <v>321</v>
      </c>
      <c r="G76" s="40" t="s">
        <v>322</v>
      </c>
      <c r="H76" s="38" t="s">
        <v>61</v>
      </c>
      <c r="I76" s="40" t="s">
        <v>323</v>
      </c>
      <c r="J76" s="43"/>
      <c r="K76" s="40" t="s">
        <v>63</v>
      </c>
      <c r="L76" s="40" t="s">
        <v>63</v>
      </c>
      <c r="M76" s="40" t="s">
        <v>64</v>
      </c>
      <c r="N76" s="40">
        <v>24</v>
      </c>
      <c r="O76" s="40" t="s">
        <v>95</v>
      </c>
      <c r="P76" s="44" t="s">
        <v>96</v>
      </c>
      <c r="Q76" s="43"/>
      <c r="R76" s="38" t="s">
        <v>67</v>
      </c>
      <c r="S76" s="38" t="s">
        <v>67</v>
      </c>
      <c r="T76" s="38">
        <v>1100</v>
      </c>
      <c r="U76" s="40" t="s">
        <v>324</v>
      </c>
      <c r="V76" s="40" t="s">
        <v>219</v>
      </c>
      <c r="W76" s="40" t="s">
        <v>214</v>
      </c>
      <c r="X76" s="40">
        <v>6.5</v>
      </c>
      <c r="Y76" s="38"/>
      <c r="Z76" s="38">
        <v>18.600000000000001</v>
      </c>
      <c r="AA76" s="43"/>
      <c r="AB76" s="38" t="str">
        <f t="shared" si="15"/>
        <v>LC50</v>
      </c>
      <c r="AC76" s="38">
        <f t="shared" si="24"/>
        <v>5</v>
      </c>
      <c r="AD76" s="45">
        <f t="shared" si="16"/>
        <v>220</v>
      </c>
      <c r="AE76" s="46" t="s">
        <v>99</v>
      </c>
      <c r="AF76" s="38">
        <f t="shared" si="14"/>
        <v>2</v>
      </c>
      <c r="AG76" s="45">
        <f t="shared" si="17"/>
        <v>110</v>
      </c>
      <c r="AH76" s="43"/>
      <c r="AI76" s="66" t="str">
        <f t="shared" si="18"/>
        <v>LC50</v>
      </c>
      <c r="AJ76" s="48" t="s">
        <v>100</v>
      </c>
      <c r="AK76" s="48" t="str">
        <f t="shared" si="19"/>
        <v xml:space="preserve">Acute </v>
      </c>
      <c r="AL76" s="48" t="str">
        <f t="shared" si="20"/>
        <v>n</v>
      </c>
      <c r="AM76" s="39" t="str">
        <f t="shared" si="21"/>
        <v>Mortality</v>
      </c>
      <c r="AN76" s="48" t="s">
        <v>71</v>
      </c>
      <c r="AO76" s="49">
        <f t="shared" si="22"/>
        <v>24</v>
      </c>
      <c r="AP76" s="48" t="s">
        <v>72</v>
      </c>
      <c r="AQ76" s="43"/>
      <c r="AR76" s="50">
        <f t="shared" si="23"/>
        <v>110</v>
      </c>
      <c r="AS76"/>
      <c r="AT76"/>
      <c r="AU76"/>
      <c r="AV76"/>
    </row>
    <row r="77" spans="1:58">
      <c r="A77" s="37" t="s">
        <v>325</v>
      </c>
      <c r="B77" s="38">
        <v>208</v>
      </c>
      <c r="C77" s="43"/>
      <c r="D77" s="40" t="s">
        <v>214</v>
      </c>
      <c r="E77" s="65" t="s">
        <v>320</v>
      </c>
      <c r="F77" s="40" t="s">
        <v>321</v>
      </c>
      <c r="G77" s="40" t="s">
        <v>322</v>
      </c>
      <c r="H77" s="38" t="s">
        <v>61</v>
      </c>
      <c r="I77" s="40" t="s">
        <v>323</v>
      </c>
      <c r="J77" s="43"/>
      <c r="K77" s="40" t="s">
        <v>63</v>
      </c>
      <c r="L77" s="40" t="s">
        <v>63</v>
      </c>
      <c r="M77" s="40" t="s">
        <v>64</v>
      </c>
      <c r="N77" s="40">
        <v>48</v>
      </c>
      <c r="O77" s="40" t="s">
        <v>95</v>
      </c>
      <c r="P77" s="44" t="s">
        <v>96</v>
      </c>
      <c r="Q77" s="43"/>
      <c r="R77" s="38" t="s">
        <v>67</v>
      </c>
      <c r="S77" s="38" t="s">
        <v>67</v>
      </c>
      <c r="T77" s="38">
        <v>600</v>
      </c>
      <c r="U77" s="40" t="s">
        <v>326</v>
      </c>
      <c r="V77" s="40" t="s">
        <v>219</v>
      </c>
      <c r="W77" s="40" t="s">
        <v>214</v>
      </c>
      <c r="X77" s="40">
        <v>6.5</v>
      </c>
      <c r="Y77" s="38"/>
      <c r="Z77" s="38">
        <v>18.600000000000001</v>
      </c>
      <c r="AA77" s="43"/>
      <c r="AB77" s="38" t="str">
        <f t="shared" si="15"/>
        <v>LC50</v>
      </c>
      <c r="AC77" s="38">
        <f t="shared" si="24"/>
        <v>5</v>
      </c>
      <c r="AD77" s="45">
        <f t="shared" si="16"/>
        <v>120</v>
      </c>
      <c r="AE77" s="46" t="s">
        <v>99</v>
      </c>
      <c r="AF77" s="38">
        <f t="shared" si="14"/>
        <v>2</v>
      </c>
      <c r="AG77" s="45">
        <f t="shared" si="17"/>
        <v>60</v>
      </c>
      <c r="AH77" s="43"/>
      <c r="AI77" s="66" t="str">
        <f t="shared" si="18"/>
        <v>LC50</v>
      </c>
      <c r="AJ77" s="48" t="s">
        <v>100</v>
      </c>
      <c r="AK77" s="48" t="str">
        <f t="shared" si="19"/>
        <v xml:space="preserve">Acute </v>
      </c>
      <c r="AL77" s="48" t="str">
        <f t="shared" si="20"/>
        <v>n</v>
      </c>
      <c r="AM77" s="39" t="str">
        <f t="shared" si="21"/>
        <v>Mortality</v>
      </c>
      <c r="AN77" s="48" t="s">
        <v>71</v>
      </c>
      <c r="AO77" s="49">
        <f t="shared" si="22"/>
        <v>48</v>
      </c>
      <c r="AP77" s="48" t="s">
        <v>114</v>
      </c>
      <c r="AQ77" s="43"/>
      <c r="AR77" s="50">
        <f t="shared" si="23"/>
        <v>60</v>
      </c>
      <c r="AS77"/>
      <c r="AT77"/>
      <c r="AU77"/>
      <c r="AV77"/>
    </row>
    <row r="78" spans="1:58">
      <c r="A78" s="37" t="s">
        <v>327</v>
      </c>
      <c r="B78" s="38">
        <v>208</v>
      </c>
      <c r="C78" s="43"/>
      <c r="D78" s="40" t="s">
        <v>214</v>
      </c>
      <c r="E78" s="65" t="s">
        <v>320</v>
      </c>
      <c r="F78" s="40" t="s">
        <v>321</v>
      </c>
      <c r="G78" s="40" t="s">
        <v>322</v>
      </c>
      <c r="H78" s="38" t="s">
        <v>61</v>
      </c>
      <c r="I78" s="40" t="s">
        <v>323</v>
      </c>
      <c r="J78" s="43"/>
      <c r="K78" s="40" t="s">
        <v>63</v>
      </c>
      <c r="L78" s="40" t="s">
        <v>63</v>
      </c>
      <c r="M78" s="40" t="s">
        <v>64</v>
      </c>
      <c r="N78" s="40">
        <v>72</v>
      </c>
      <c r="O78" s="40" t="s">
        <v>95</v>
      </c>
      <c r="P78" s="44" t="s">
        <v>96</v>
      </c>
      <c r="Q78" s="43"/>
      <c r="R78" s="38" t="s">
        <v>67</v>
      </c>
      <c r="S78" s="38" t="s">
        <v>67</v>
      </c>
      <c r="T78" s="38">
        <v>500</v>
      </c>
      <c r="U78" s="40" t="s">
        <v>328</v>
      </c>
      <c r="V78" s="40" t="s">
        <v>219</v>
      </c>
      <c r="W78" s="40" t="s">
        <v>214</v>
      </c>
      <c r="X78" s="40">
        <v>6.5</v>
      </c>
      <c r="Y78" s="38"/>
      <c r="Z78" s="38">
        <v>18.600000000000001</v>
      </c>
      <c r="AA78" s="43"/>
      <c r="AB78" s="38" t="str">
        <f t="shared" si="15"/>
        <v>LC50</v>
      </c>
      <c r="AC78" s="38">
        <f t="shared" si="24"/>
        <v>5</v>
      </c>
      <c r="AD78" s="45">
        <f t="shared" si="16"/>
        <v>100</v>
      </c>
      <c r="AE78" s="46" t="s">
        <v>99</v>
      </c>
      <c r="AF78" s="38">
        <f t="shared" si="14"/>
        <v>2</v>
      </c>
      <c r="AG78" s="45">
        <f t="shared" si="17"/>
        <v>50</v>
      </c>
      <c r="AH78" s="43"/>
      <c r="AI78" s="66" t="str">
        <f t="shared" si="18"/>
        <v>LC50</v>
      </c>
      <c r="AJ78" s="48" t="s">
        <v>100</v>
      </c>
      <c r="AK78" s="48" t="str">
        <f t="shared" si="19"/>
        <v xml:space="preserve">Acute </v>
      </c>
      <c r="AL78" s="48" t="str">
        <f t="shared" si="20"/>
        <v>n</v>
      </c>
      <c r="AM78" s="39" t="str">
        <f t="shared" si="21"/>
        <v>Mortality</v>
      </c>
      <c r="AN78" s="48" t="s">
        <v>71</v>
      </c>
      <c r="AO78" s="49">
        <f t="shared" si="22"/>
        <v>72</v>
      </c>
      <c r="AP78" s="48" t="s">
        <v>208</v>
      </c>
      <c r="AQ78" s="43"/>
      <c r="AR78" s="50">
        <f t="shared" si="23"/>
        <v>50</v>
      </c>
      <c r="AS78"/>
      <c r="AT78"/>
      <c r="AU78"/>
      <c r="AV78"/>
    </row>
    <row r="79" spans="1:58">
      <c r="A79" s="37" t="s">
        <v>329</v>
      </c>
      <c r="B79" s="38">
        <v>208</v>
      </c>
      <c r="C79" s="43"/>
      <c r="D79" s="40" t="s">
        <v>214</v>
      </c>
      <c r="E79" s="65" t="s">
        <v>320</v>
      </c>
      <c r="F79" s="40" t="s">
        <v>321</v>
      </c>
      <c r="G79" s="40" t="s">
        <v>322</v>
      </c>
      <c r="H79" s="38" t="s">
        <v>61</v>
      </c>
      <c r="I79" s="40" t="s">
        <v>323</v>
      </c>
      <c r="J79" s="43"/>
      <c r="K79" s="40" t="s">
        <v>63</v>
      </c>
      <c r="L79" s="40" t="s">
        <v>63</v>
      </c>
      <c r="M79" s="40" t="s">
        <v>64</v>
      </c>
      <c r="N79" s="40">
        <v>96</v>
      </c>
      <c r="O79" s="40" t="s">
        <v>95</v>
      </c>
      <c r="P79" s="44" t="s">
        <v>96</v>
      </c>
      <c r="Q79" s="43"/>
      <c r="R79" s="38" t="s">
        <v>67</v>
      </c>
      <c r="S79" s="38" t="s">
        <v>67</v>
      </c>
      <c r="T79" s="38">
        <v>400</v>
      </c>
      <c r="U79" s="40" t="s">
        <v>330</v>
      </c>
      <c r="V79" s="40" t="s">
        <v>219</v>
      </c>
      <c r="W79" s="40" t="s">
        <v>214</v>
      </c>
      <c r="X79" s="40">
        <v>6.5</v>
      </c>
      <c r="Y79" s="38"/>
      <c r="Z79" s="38">
        <v>18.600000000000001</v>
      </c>
      <c r="AA79" s="43"/>
      <c r="AB79" s="38" t="str">
        <f t="shared" si="15"/>
        <v>LC50</v>
      </c>
      <c r="AC79" s="38">
        <f t="shared" si="24"/>
        <v>5</v>
      </c>
      <c r="AD79" s="45">
        <f t="shared" si="16"/>
        <v>80</v>
      </c>
      <c r="AE79" s="46" t="s">
        <v>99</v>
      </c>
      <c r="AF79" s="38">
        <f t="shared" si="14"/>
        <v>2</v>
      </c>
      <c r="AG79" s="45">
        <f t="shared" si="17"/>
        <v>40</v>
      </c>
      <c r="AH79" s="43"/>
      <c r="AI79" s="66" t="str">
        <f t="shared" si="18"/>
        <v>LC50</v>
      </c>
      <c r="AJ79" s="48" t="s">
        <v>100</v>
      </c>
      <c r="AK79" s="48" t="str">
        <f t="shared" si="19"/>
        <v xml:space="preserve">Acute </v>
      </c>
      <c r="AL79" s="48" t="str">
        <f t="shared" si="20"/>
        <v>n</v>
      </c>
      <c r="AM79" s="39" t="str">
        <f t="shared" si="21"/>
        <v>Mortality</v>
      </c>
      <c r="AN79" s="48" t="s">
        <v>71</v>
      </c>
      <c r="AO79" s="49">
        <f t="shared" si="22"/>
        <v>96</v>
      </c>
      <c r="AP79" s="48" t="s">
        <v>205</v>
      </c>
      <c r="AQ79" s="43"/>
      <c r="AR79" s="50">
        <f t="shared" si="23"/>
        <v>40</v>
      </c>
      <c r="AS79"/>
      <c r="AT79"/>
      <c r="AU79"/>
      <c r="AV79"/>
    </row>
    <row r="80" spans="1:58">
      <c r="A80" s="37" t="s">
        <v>331</v>
      </c>
      <c r="B80" s="38">
        <v>217</v>
      </c>
      <c r="C80" s="43"/>
      <c r="D80" s="40" t="s">
        <v>332</v>
      </c>
      <c r="E80" s="65" t="s">
        <v>333</v>
      </c>
      <c r="F80" s="40" t="s">
        <v>59</v>
      </c>
      <c r="G80" s="40" t="s">
        <v>334</v>
      </c>
      <c r="H80" s="38" t="s">
        <v>61</v>
      </c>
      <c r="I80" s="40" t="s">
        <v>62</v>
      </c>
      <c r="J80" s="43"/>
      <c r="K80" s="40" t="s">
        <v>63</v>
      </c>
      <c r="L80" s="40" t="s">
        <v>63</v>
      </c>
      <c r="M80" s="40" t="s">
        <v>64</v>
      </c>
      <c r="N80" s="40">
        <v>96</v>
      </c>
      <c r="O80" s="40" t="s">
        <v>95</v>
      </c>
      <c r="P80" s="44" t="s">
        <v>96</v>
      </c>
      <c r="Q80" s="43"/>
      <c r="R80" s="38" t="s">
        <v>67</v>
      </c>
      <c r="S80" s="38" t="s">
        <v>67</v>
      </c>
      <c r="T80" s="38">
        <v>320</v>
      </c>
      <c r="U80" s="40" t="s">
        <v>335</v>
      </c>
      <c r="V80" s="40" t="s">
        <v>69</v>
      </c>
      <c r="W80" s="40" t="s">
        <v>332</v>
      </c>
      <c r="X80" s="40" t="s">
        <v>336</v>
      </c>
      <c r="Y80" s="38"/>
      <c r="Z80" s="40" t="s">
        <v>337</v>
      </c>
      <c r="AA80" s="43"/>
      <c r="AB80" s="38" t="str">
        <f t="shared" si="15"/>
        <v>LC50</v>
      </c>
      <c r="AC80" s="38">
        <f t="shared" si="24"/>
        <v>5</v>
      </c>
      <c r="AD80" s="45">
        <f t="shared" si="16"/>
        <v>64</v>
      </c>
      <c r="AE80" s="46" t="s">
        <v>99</v>
      </c>
      <c r="AF80" s="38">
        <f t="shared" si="14"/>
        <v>2</v>
      </c>
      <c r="AG80" s="45">
        <f t="shared" si="17"/>
        <v>32</v>
      </c>
      <c r="AH80" s="43"/>
      <c r="AI80" s="66" t="str">
        <f t="shared" si="18"/>
        <v>LC50</v>
      </c>
      <c r="AJ80" s="48" t="s">
        <v>100</v>
      </c>
      <c r="AK80" s="48" t="str">
        <f t="shared" si="19"/>
        <v xml:space="preserve">Acute </v>
      </c>
      <c r="AL80" s="48" t="str">
        <f t="shared" si="20"/>
        <v>n</v>
      </c>
      <c r="AM80" s="39" t="str">
        <f t="shared" si="21"/>
        <v>Mortality</v>
      </c>
      <c r="AN80" s="48" t="s">
        <v>71</v>
      </c>
      <c r="AO80" s="49">
        <f t="shared" si="22"/>
        <v>96</v>
      </c>
      <c r="AP80" s="48" t="s">
        <v>72</v>
      </c>
      <c r="AQ80" s="43"/>
      <c r="AR80" s="50">
        <f t="shared" si="23"/>
        <v>32</v>
      </c>
      <c r="AS80"/>
      <c r="AT80"/>
      <c r="AU80"/>
      <c r="AV80"/>
    </row>
    <row r="81" spans="1:49">
      <c r="A81" s="62" t="s">
        <v>338</v>
      </c>
      <c r="B81" s="38">
        <v>218</v>
      </c>
      <c r="C81" s="43"/>
      <c r="D81" s="40" t="s">
        <v>273</v>
      </c>
      <c r="E81" s="65" t="s">
        <v>339</v>
      </c>
      <c r="F81" s="40" t="s">
        <v>59</v>
      </c>
      <c r="G81" s="40" t="s">
        <v>60</v>
      </c>
      <c r="H81" s="38" t="s">
        <v>61</v>
      </c>
      <c r="I81" s="40" t="s">
        <v>340</v>
      </c>
      <c r="J81" s="43"/>
      <c r="K81" s="40" t="s">
        <v>63</v>
      </c>
      <c r="L81" s="40" t="s">
        <v>63</v>
      </c>
      <c r="M81" s="40" t="s">
        <v>341</v>
      </c>
      <c r="N81" s="40">
        <v>14</v>
      </c>
      <c r="O81" s="40" t="s">
        <v>342</v>
      </c>
      <c r="P81" s="44" t="s">
        <v>66</v>
      </c>
      <c r="Q81" s="43"/>
      <c r="R81" s="38" t="s">
        <v>67</v>
      </c>
      <c r="S81" s="38" t="s">
        <v>67</v>
      </c>
      <c r="T81" s="38" t="s">
        <v>341</v>
      </c>
      <c r="U81" s="40" t="s">
        <v>341</v>
      </c>
      <c r="V81" s="40" t="s">
        <v>69</v>
      </c>
      <c r="W81" s="40" t="s">
        <v>273</v>
      </c>
      <c r="X81" s="40" t="s">
        <v>343</v>
      </c>
      <c r="Y81" s="38"/>
      <c r="Z81" s="38" t="s">
        <v>344</v>
      </c>
      <c r="AA81" s="43"/>
      <c r="AB81" s="38" t="str">
        <f t="shared" si="15"/>
        <v>NR</v>
      </c>
      <c r="AC81" s="38" t="e">
        <f t="shared" si="24"/>
        <v>#N/A</v>
      </c>
      <c r="AD81" s="45" t="e">
        <f t="shared" si="16"/>
        <v>#VALUE!</v>
      </c>
      <c r="AE81" s="46" t="s">
        <v>66</v>
      </c>
      <c r="AF81" s="38">
        <f t="shared" si="14"/>
        <v>1</v>
      </c>
      <c r="AG81" s="45" t="e">
        <f t="shared" si="17"/>
        <v>#VALUE!</v>
      </c>
      <c r="AH81" s="43"/>
      <c r="AI81" s="66" t="str">
        <f t="shared" si="18"/>
        <v>NR</v>
      </c>
      <c r="AJ81" s="48" t="s">
        <v>100</v>
      </c>
      <c r="AK81" s="48" t="str">
        <f t="shared" si="19"/>
        <v>Chronic</v>
      </c>
      <c r="AL81" s="48" t="str">
        <f t="shared" si="20"/>
        <v>y</v>
      </c>
      <c r="AM81" s="39" t="str">
        <f t="shared" si="21"/>
        <v>Mortality</v>
      </c>
      <c r="AN81" s="48" t="s">
        <v>71</v>
      </c>
      <c r="AO81" s="49">
        <f t="shared" si="22"/>
        <v>14</v>
      </c>
      <c r="AP81" s="48" t="s">
        <v>72</v>
      </c>
      <c r="AQ81" s="43"/>
      <c r="AR81" s="50" t="e">
        <f t="shared" si="23"/>
        <v>#VALUE!</v>
      </c>
      <c r="AS81"/>
      <c r="AT81"/>
      <c r="AU81"/>
      <c r="AV81"/>
    </row>
    <row r="82" spans="1:49">
      <c r="A82" s="37" t="s">
        <v>345</v>
      </c>
      <c r="B82" s="38">
        <v>192</v>
      </c>
      <c r="C82" s="43"/>
      <c r="D82" s="40" t="s">
        <v>108</v>
      </c>
      <c r="E82" s="41" t="s">
        <v>346</v>
      </c>
      <c r="F82" s="40" t="s">
        <v>321</v>
      </c>
      <c r="G82" s="40" t="s">
        <v>347</v>
      </c>
      <c r="H82" s="38" t="s">
        <v>61</v>
      </c>
      <c r="I82" s="42" t="s">
        <v>340</v>
      </c>
      <c r="J82" s="43"/>
      <c r="K82" s="42" t="s">
        <v>63</v>
      </c>
      <c r="L82" s="42" t="s">
        <v>63</v>
      </c>
      <c r="M82" s="42" t="s">
        <v>64</v>
      </c>
      <c r="N82" s="42">
        <v>96</v>
      </c>
      <c r="O82" s="42" t="s">
        <v>95</v>
      </c>
      <c r="P82" s="44" t="s">
        <v>96</v>
      </c>
      <c r="Q82" s="43"/>
      <c r="R82" s="38" t="s">
        <v>67</v>
      </c>
      <c r="S82" s="38" t="s">
        <v>67</v>
      </c>
      <c r="T82" s="38">
        <v>20000</v>
      </c>
      <c r="U82" s="40" t="s">
        <v>348</v>
      </c>
      <c r="V82" s="40" t="s">
        <v>154</v>
      </c>
      <c r="W82" s="40" t="s">
        <v>108</v>
      </c>
      <c r="X82" s="40" t="s">
        <v>155</v>
      </c>
      <c r="Y82" s="38"/>
      <c r="Z82" s="38">
        <v>40</v>
      </c>
      <c r="AA82" s="43"/>
      <c r="AB82" s="38" t="str">
        <f t="shared" si="15"/>
        <v>LC50</v>
      </c>
      <c r="AC82" s="38">
        <f t="shared" si="24"/>
        <v>5</v>
      </c>
      <c r="AD82" s="45">
        <f t="shared" si="16"/>
        <v>4000</v>
      </c>
      <c r="AE82" s="46" t="s">
        <v>99</v>
      </c>
      <c r="AF82" s="38">
        <f t="shared" si="14"/>
        <v>2</v>
      </c>
      <c r="AG82" s="45">
        <f t="shared" si="17"/>
        <v>2000</v>
      </c>
      <c r="AH82" s="43"/>
      <c r="AI82" s="47" t="str">
        <f t="shared" si="18"/>
        <v>LC50</v>
      </c>
      <c r="AJ82" s="48" t="s">
        <v>100</v>
      </c>
      <c r="AK82" s="48" t="str">
        <f t="shared" si="19"/>
        <v xml:space="preserve">Acute </v>
      </c>
      <c r="AL82" s="48" t="str">
        <f t="shared" si="20"/>
        <v>n</v>
      </c>
      <c r="AM82" s="39" t="str">
        <f t="shared" si="21"/>
        <v>Mortality</v>
      </c>
      <c r="AN82" s="48" t="s">
        <v>71</v>
      </c>
      <c r="AO82" s="49">
        <f t="shared" si="22"/>
        <v>96</v>
      </c>
      <c r="AP82" s="48" t="s">
        <v>72</v>
      </c>
      <c r="AQ82" s="43"/>
      <c r="AR82" s="50">
        <f t="shared" si="23"/>
        <v>2000</v>
      </c>
      <c r="AS82"/>
      <c r="AT82"/>
      <c r="AU82"/>
      <c r="AV82"/>
    </row>
    <row r="83" spans="1:49">
      <c r="A83" s="37" t="s">
        <v>349</v>
      </c>
      <c r="B83" s="38">
        <v>192</v>
      </c>
      <c r="C83" s="43"/>
      <c r="D83" s="40" t="s">
        <v>108</v>
      </c>
      <c r="E83" s="41" t="s">
        <v>346</v>
      </c>
      <c r="F83" s="40" t="s">
        <v>321</v>
      </c>
      <c r="G83" s="40" t="s">
        <v>347</v>
      </c>
      <c r="H83" s="38" t="s">
        <v>61</v>
      </c>
      <c r="I83" s="42" t="s">
        <v>340</v>
      </c>
      <c r="J83" s="43"/>
      <c r="K83" s="42" t="s">
        <v>63</v>
      </c>
      <c r="L83" s="42" t="s">
        <v>63</v>
      </c>
      <c r="M83" s="42" t="s">
        <v>64</v>
      </c>
      <c r="N83" s="42">
        <v>96</v>
      </c>
      <c r="O83" s="42" t="s">
        <v>95</v>
      </c>
      <c r="P83" s="44" t="s">
        <v>96</v>
      </c>
      <c r="Q83" s="43"/>
      <c r="R83" s="38" t="s">
        <v>67</v>
      </c>
      <c r="S83" s="38" t="s">
        <v>67</v>
      </c>
      <c r="T83" s="38">
        <v>34000</v>
      </c>
      <c r="U83" s="40" t="s">
        <v>350</v>
      </c>
      <c r="V83" s="40" t="s">
        <v>154</v>
      </c>
      <c r="W83" s="40" t="s">
        <v>108</v>
      </c>
      <c r="X83" s="40" t="s">
        <v>155</v>
      </c>
      <c r="Y83" s="38"/>
      <c r="Z83" s="38">
        <v>40</v>
      </c>
      <c r="AA83" s="43"/>
      <c r="AB83" s="38" t="str">
        <f t="shared" si="15"/>
        <v>LC50</v>
      </c>
      <c r="AC83" s="38">
        <f t="shared" si="24"/>
        <v>5</v>
      </c>
      <c r="AD83" s="45">
        <f t="shared" si="16"/>
        <v>6800</v>
      </c>
      <c r="AE83" s="46" t="s">
        <v>99</v>
      </c>
      <c r="AF83" s="38">
        <f t="shared" si="14"/>
        <v>2</v>
      </c>
      <c r="AG83" s="45">
        <f t="shared" si="17"/>
        <v>3400</v>
      </c>
      <c r="AH83" s="43"/>
      <c r="AI83" s="47" t="str">
        <f t="shared" si="18"/>
        <v>LC50</v>
      </c>
      <c r="AJ83" s="48" t="s">
        <v>100</v>
      </c>
      <c r="AK83" s="48" t="str">
        <f t="shared" si="19"/>
        <v xml:space="preserve">Acute </v>
      </c>
      <c r="AL83" s="48" t="str">
        <f t="shared" si="20"/>
        <v>n</v>
      </c>
      <c r="AM83" s="39" t="str">
        <f t="shared" si="21"/>
        <v>Mortality</v>
      </c>
      <c r="AN83" s="48" t="s">
        <v>71</v>
      </c>
      <c r="AO83" s="49">
        <f t="shared" si="22"/>
        <v>96</v>
      </c>
      <c r="AP83" s="48" t="s">
        <v>72</v>
      </c>
      <c r="AQ83" s="43"/>
      <c r="AR83" s="50">
        <f t="shared" si="23"/>
        <v>3400</v>
      </c>
      <c r="AS83"/>
      <c r="AT83"/>
      <c r="AU83"/>
      <c r="AV83"/>
    </row>
    <row r="84" spans="1:49">
      <c r="A84" s="37" t="s">
        <v>351</v>
      </c>
      <c r="B84" s="38">
        <v>157</v>
      </c>
      <c r="C84" s="39"/>
      <c r="D84" s="40" t="s">
        <v>108</v>
      </c>
      <c r="E84" s="41" t="s">
        <v>352</v>
      </c>
      <c r="F84" s="40" t="s">
        <v>59</v>
      </c>
      <c r="G84" s="40" t="s">
        <v>60</v>
      </c>
      <c r="H84" s="38" t="s">
        <v>61</v>
      </c>
      <c r="I84" s="42" t="s">
        <v>353</v>
      </c>
      <c r="J84" s="43"/>
      <c r="K84" s="42" t="s">
        <v>63</v>
      </c>
      <c r="L84" s="42" t="s">
        <v>63</v>
      </c>
      <c r="M84" s="42" t="s">
        <v>64</v>
      </c>
      <c r="N84" s="42">
        <v>7</v>
      </c>
      <c r="O84" s="42" t="s">
        <v>65</v>
      </c>
      <c r="P84" s="44" t="s">
        <v>96</v>
      </c>
      <c r="Q84" s="38"/>
      <c r="R84" s="38" t="s">
        <v>67</v>
      </c>
      <c r="S84" s="38" t="s">
        <v>67</v>
      </c>
      <c r="T84" s="38">
        <v>1000</v>
      </c>
      <c r="U84" s="40" t="s">
        <v>354</v>
      </c>
      <c r="V84" s="40" t="s">
        <v>122</v>
      </c>
      <c r="W84" s="40" t="s">
        <v>108</v>
      </c>
      <c r="X84" s="40">
        <v>7.4</v>
      </c>
      <c r="Y84" s="39"/>
      <c r="Z84" s="39">
        <v>18</v>
      </c>
      <c r="AA84" s="43"/>
      <c r="AB84" s="38" t="str">
        <f t="shared" si="15"/>
        <v>LC50</v>
      </c>
      <c r="AC84" s="38">
        <f t="shared" si="24"/>
        <v>5</v>
      </c>
      <c r="AD84" s="45">
        <f t="shared" si="16"/>
        <v>200</v>
      </c>
      <c r="AE84" s="46" t="s">
        <v>99</v>
      </c>
      <c r="AF84" s="38">
        <f t="shared" si="14"/>
        <v>2</v>
      </c>
      <c r="AG84" s="45">
        <f t="shared" si="17"/>
        <v>100</v>
      </c>
      <c r="AH84" s="43"/>
      <c r="AI84" s="47" t="str">
        <f t="shared" si="18"/>
        <v>LC50</v>
      </c>
      <c r="AJ84" s="48" t="s">
        <v>100</v>
      </c>
      <c r="AK84" s="48" t="str">
        <f t="shared" si="19"/>
        <v xml:space="preserve">Acute </v>
      </c>
      <c r="AL84" s="48" t="str">
        <f t="shared" si="20"/>
        <v>n</v>
      </c>
      <c r="AM84" s="39" t="str">
        <f t="shared" si="21"/>
        <v>Mortality</v>
      </c>
      <c r="AN84" s="48" t="s">
        <v>71</v>
      </c>
      <c r="AO84" s="49">
        <f t="shared" si="22"/>
        <v>7</v>
      </c>
      <c r="AP84" s="48" t="s">
        <v>72</v>
      </c>
      <c r="AQ84" s="43"/>
      <c r="AR84" s="50">
        <f t="shared" si="23"/>
        <v>100</v>
      </c>
      <c r="AS84"/>
      <c r="AT84"/>
      <c r="AU84"/>
      <c r="AV84"/>
    </row>
    <row r="85" spans="1:49">
      <c r="A85" s="37" t="s">
        <v>355</v>
      </c>
      <c r="B85" s="38">
        <v>157</v>
      </c>
      <c r="C85" s="43"/>
      <c r="D85" s="40" t="s">
        <v>108</v>
      </c>
      <c r="E85" s="41" t="s">
        <v>352</v>
      </c>
      <c r="F85" s="40" t="s">
        <v>59</v>
      </c>
      <c r="G85" s="40" t="s">
        <v>60</v>
      </c>
      <c r="H85" s="38" t="s">
        <v>61</v>
      </c>
      <c r="I85" s="42" t="s">
        <v>353</v>
      </c>
      <c r="J85" s="43"/>
      <c r="K85" s="42" t="s">
        <v>63</v>
      </c>
      <c r="L85" s="42" t="s">
        <v>63</v>
      </c>
      <c r="M85" s="42" t="s">
        <v>64</v>
      </c>
      <c r="N85" s="42">
        <v>7</v>
      </c>
      <c r="O85" s="42" t="s">
        <v>65</v>
      </c>
      <c r="P85" s="44" t="s">
        <v>96</v>
      </c>
      <c r="Q85" s="43"/>
      <c r="R85" s="38" t="s">
        <v>67</v>
      </c>
      <c r="S85" s="38" t="s">
        <v>67</v>
      </c>
      <c r="T85" s="38">
        <v>3150</v>
      </c>
      <c r="U85" s="40" t="s">
        <v>356</v>
      </c>
      <c r="V85" s="40" t="s">
        <v>122</v>
      </c>
      <c r="W85" s="40" t="s">
        <v>108</v>
      </c>
      <c r="X85" s="40">
        <v>8.4</v>
      </c>
      <c r="Y85" s="38"/>
      <c r="Z85" s="38">
        <v>124</v>
      </c>
      <c r="AA85" s="43"/>
      <c r="AB85" s="38" t="str">
        <f t="shared" si="15"/>
        <v>LC50</v>
      </c>
      <c r="AC85" s="38">
        <f t="shared" si="24"/>
        <v>5</v>
      </c>
      <c r="AD85" s="45">
        <f t="shared" si="16"/>
        <v>630</v>
      </c>
      <c r="AE85" s="46" t="s">
        <v>99</v>
      </c>
      <c r="AF85" s="38">
        <f t="shared" si="14"/>
        <v>2</v>
      </c>
      <c r="AG85" s="45">
        <f t="shared" si="17"/>
        <v>315</v>
      </c>
      <c r="AH85" s="43"/>
      <c r="AI85" s="47" t="str">
        <f t="shared" si="18"/>
        <v>LC50</v>
      </c>
      <c r="AJ85" s="48" t="s">
        <v>100</v>
      </c>
      <c r="AK85" s="48" t="str">
        <f t="shared" si="19"/>
        <v xml:space="preserve">Acute </v>
      </c>
      <c r="AL85" s="48" t="str">
        <f t="shared" si="20"/>
        <v>n</v>
      </c>
      <c r="AM85" s="39" t="str">
        <f t="shared" si="21"/>
        <v>Mortality</v>
      </c>
      <c r="AN85" s="48" t="s">
        <v>71</v>
      </c>
      <c r="AO85" s="49">
        <f t="shared" si="22"/>
        <v>7</v>
      </c>
      <c r="AP85" s="48" t="s">
        <v>72</v>
      </c>
      <c r="AQ85" s="43"/>
      <c r="AR85" s="50">
        <f t="shared" si="23"/>
        <v>315</v>
      </c>
      <c r="AS85"/>
      <c r="AT85"/>
      <c r="AU85"/>
      <c r="AV85"/>
    </row>
    <row r="86" spans="1:49">
      <c r="A86" s="62" t="s">
        <v>357</v>
      </c>
      <c r="B86" s="38">
        <v>217</v>
      </c>
      <c r="C86" s="43"/>
      <c r="D86" s="40" t="s">
        <v>57</v>
      </c>
      <c r="E86" s="41" t="s">
        <v>358</v>
      </c>
      <c r="F86" s="40" t="s">
        <v>59</v>
      </c>
      <c r="G86" s="40" t="s">
        <v>60</v>
      </c>
      <c r="H86" s="38" t="s">
        <v>61</v>
      </c>
      <c r="I86" s="42" t="s">
        <v>62</v>
      </c>
      <c r="J86" s="43"/>
      <c r="K86" s="42" t="s">
        <v>63</v>
      </c>
      <c r="L86" s="42" t="s">
        <v>63</v>
      </c>
      <c r="M86" s="42" t="s">
        <v>64</v>
      </c>
      <c r="N86" s="42">
        <v>7</v>
      </c>
      <c r="O86" s="42" t="s">
        <v>65</v>
      </c>
      <c r="P86" s="44" t="s">
        <v>66</v>
      </c>
      <c r="Q86" s="43"/>
      <c r="R86" s="38" t="s">
        <v>67</v>
      </c>
      <c r="S86" s="38" t="s">
        <v>67</v>
      </c>
      <c r="T86" s="67">
        <v>16000</v>
      </c>
      <c r="U86" s="67" t="s">
        <v>68</v>
      </c>
      <c r="V86" s="40" t="s">
        <v>69</v>
      </c>
      <c r="W86" s="40" t="s">
        <v>57</v>
      </c>
      <c r="X86" s="40" t="s">
        <v>359</v>
      </c>
      <c r="Y86" s="38"/>
      <c r="Z86" s="38">
        <v>44</v>
      </c>
      <c r="AA86" s="43"/>
      <c r="AB86" s="38" t="str">
        <f t="shared" si="15"/>
        <v>LC50</v>
      </c>
      <c r="AC86" s="38">
        <f t="shared" si="24"/>
        <v>5</v>
      </c>
      <c r="AD86" s="45">
        <f t="shared" si="16"/>
        <v>3200</v>
      </c>
      <c r="AE86" s="46" t="s">
        <v>66</v>
      </c>
      <c r="AF86" s="38">
        <f t="shared" si="14"/>
        <v>1</v>
      </c>
      <c r="AG86" s="45">
        <f t="shared" si="17"/>
        <v>3200</v>
      </c>
      <c r="AH86" s="43"/>
      <c r="AI86" s="47" t="str">
        <f t="shared" si="18"/>
        <v>LC50</v>
      </c>
      <c r="AJ86" s="48" t="s">
        <v>70</v>
      </c>
      <c r="AK86" s="48" t="str">
        <f t="shared" si="19"/>
        <v>Chronic</v>
      </c>
      <c r="AL86" s="48" t="str">
        <f t="shared" si="20"/>
        <v>y</v>
      </c>
      <c r="AM86" s="39" t="str">
        <f t="shared" si="21"/>
        <v>Mortality</v>
      </c>
      <c r="AN86" s="48" t="s">
        <v>71</v>
      </c>
      <c r="AO86" s="49">
        <f t="shared" si="22"/>
        <v>7</v>
      </c>
      <c r="AP86" s="48" t="s">
        <v>72</v>
      </c>
      <c r="AQ86" s="43"/>
      <c r="AR86" s="50">
        <f t="shared" si="23"/>
        <v>3200</v>
      </c>
      <c r="AS86"/>
      <c r="AT86"/>
      <c r="AU86"/>
      <c r="AV86"/>
    </row>
    <row r="87" spans="1:49">
      <c r="A87" s="37" t="s">
        <v>360</v>
      </c>
      <c r="B87" s="38">
        <v>215</v>
      </c>
      <c r="C87" s="43"/>
      <c r="D87" s="40" t="s">
        <v>117</v>
      </c>
      <c r="E87" s="41" t="s">
        <v>361</v>
      </c>
      <c r="F87" s="40" t="s">
        <v>119</v>
      </c>
      <c r="G87" s="40" t="s">
        <v>119</v>
      </c>
      <c r="H87" s="38" t="s">
        <v>61</v>
      </c>
      <c r="I87" s="42" t="s">
        <v>162</v>
      </c>
      <c r="J87" s="43"/>
      <c r="K87" s="42" t="s">
        <v>132</v>
      </c>
      <c r="L87" s="42" t="s">
        <v>132</v>
      </c>
      <c r="M87" s="42" t="s">
        <v>64</v>
      </c>
      <c r="N87" s="42">
        <v>48</v>
      </c>
      <c r="O87" s="42" t="s">
        <v>95</v>
      </c>
      <c r="P87" s="44" t="s">
        <v>96</v>
      </c>
      <c r="Q87" s="43"/>
      <c r="R87" s="38" t="s">
        <v>67</v>
      </c>
      <c r="S87" s="38" t="s">
        <v>67</v>
      </c>
      <c r="T87" s="38">
        <v>539</v>
      </c>
      <c r="U87" s="40" t="s">
        <v>362</v>
      </c>
      <c r="V87" s="40" t="s">
        <v>122</v>
      </c>
      <c r="W87" s="40" t="s">
        <v>117</v>
      </c>
      <c r="X87" s="40" t="s">
        <v>249</v>
      </c>
      <c r="Y87" s="38"/>
      <c r="Z87" s="38"/>
      <c r="AA87" s="43"/>
      <c r="AB87" s="38" t="str">
        <f t="shared" si="15"/>
        <v>LC50</v>
      </c>
      <c r="AC87" s="38">
        <f t="shared" si="24"/>
        <v>5</v>
      </c>
      <c r="AD87" s="45">
        <f t="shared" si="16"/>
        <v>107.8</v>
      </c>
      <c r="AE87" s="46" t="s">
        <v>99</v>
      </c>
      <c r="AF87" s="38">
        <f t="shared" si="14"/>
        <v>2</v>
      </c>
      <c r="AG87" s="45">
        <f t="shared" si="17"/>
        <v>53.9</v>
      </c>
      <c r="AH87" s="43"/>
      <c r="AI87" s="47" t="str">
        <f t="shared" si="18"/>
        <v>LC50</v>
      </c>
      <c r="AJ87" s="48" t="s">
        <v>100</v>
      </c>
      <c r="AK87" s="48" t="str">
        <f t="shared" si="19"/>
        <v xml:space="preserve">Acute </v>
      </c>
      <c r="AL87" s="48" t="str">
        <f t="shared" si="20"/>
        <v>n</v>
      </c>
      <c r="AM87" s="39" t="str">
        <f t="shared" si="21"/>
        <v>Immobility</v>
      </c>
      <c r="AN87" s="48" t="s">
        <v>71</v>
      </c>
      <c r="AO87" s="49">
        <f t="shared" si="22"/>
        <v>48</v>
      </c>
      <c r="AP87" s="48" t="s">
        <v>72</v>
      </c>
      <c r="AQ87" s="43"/>
      <c r="AR87" s="50">
        <f t="shared" si="23"/>
        <v>53.9</v>
      </c>
      <c r="AS87"/>
      <c r="AT87"/>
      <c r="AU87"/>
      <c r="AV87"/>
    </row>
    <row r="88" spans="1:49">
      <c r="A88" s="37" t="s">
        <v>363</v>
      </c>
      <c r="B88" s="38">
        <v>215</v>
      </c>
      <c r="C88" s="43"/>
      <c r="D88" s="40" t="s">
        <v>117</v>
      </c>
      <c r="E88" s="41" t="s">
        <v>361</v>
      </c>
      <c r="F88" s="40" t="s">
        <v>119</v>
      </c>
      <c r="G88" s="40" t="s">
        <v>119</v>
      </c>
      <c r="H88" s="38" t="s">
        <v>61</v>
      </c>
      <c r="I88" s="42" t="s">
        <v>162</v>
      </c>
      <c r="J88" s="43"/>
      <c r="K88" s="42" t="s">
        <v>132</v>
      </c>
      <c r="L88" s="42" t="s">
        <v>132</v>
      </c>
      <c r="M88" s="42" t="s">
        <v>85</v>
      </c>
      <c r="N88" s="42">
        <v>48</v>
      </c>
      <c r="O88" s="42" t="s">
        <v>95</v>
      </c>
      <c r="P88" s="44" t="s">
        <v>96</v>
      </c>
      <c r="Q88" s="43"/>
      <c r="R88" s="38" t="s">
        <v>67</v>
      </c>
      <c r="S88" s="38" t="s">
        <v>67</v>
      </c>
      <c r="T88" s="38">
        <v>10</v>
      </c>
      <c r="U88" s="40" t="s">
        <v>364</v>
      </c>
      <c r="V88" s="40" t="s">
        <v>122</v>
      </c>
      <c r="W88" s="40" t="s">
        <v>117</v>
      </c>
      <c r="X88" s="40" t="s">
        <v>249</v>
      </c>
      <c r="Y88" s="38"/>
      <c r="Z88" s="38"/>
      <c r="AA88" s="43"/>
      <c r="AB88" s="38" t="str">
        <f t="shared" si="15"/>
        <v>NOEC</v>
      </c>
      <c r="AC88" s="38">
        <f t="shared" si="24"/>
        <v>1</v>
      </c>
      <c r="AD88" s="45">
        <f t="shared" si="16"/>
        <v>10</v>
      </c>
      <c r="AE88" s="46" t="s">
        <v>99</v>
      </c>
      <c r="AF88" s="38">
        <f t="shared" si="14"/>
        <v>2</v>
      </c>
      <c r="AG88" s="45">
        <f t="shared" si="17"/>
        <v>5</v>
      </c>
      <c r="AH88" s="43"/>
      <c r="AI88" s="47" t="str">
        <f t="shared" si="18"/>
        <v>NOEC</v>
      </c>
      <c r="AJ88" s="48" t="s">
        <v>100</v>
      </c>
      <c r="AK88" s="48" t="str">
        <f t="shared" si="19"/>
        <v xml:space="preserve">Acute </v>
      </c>
      <c r="AL88" s="48" t="str">
        <f t="shared" si="20"/>
        <v>n</v>
      </c>
      <c r="AM88" s="39" t="str">
        <f t="shared" si="21"/>
        <v>Immobility</v>
      </c>
      <c r="AN88" s="48" t="s">
        <v>123</v>
      </c>
      <c r="AO88" s="49">
        <f t="shared" si="22"/>
        <v>48</v>
      </c>
      <c r="AP88" s="48" t="s">
        <v>124</v>
      </c>
      <c r="AQ88" s="43"/>
      <c r="AR88" s="50">
        <f t="shared" si="23"/>
        <v>5</v>
      </c>
      <c r="AS88"/>
      <c r="AT88"/>
      <c r="AU88"/>
      <c r="AV88"/>
    </row>
    <row r="89" spans="1:49">
      <c r="A89" s="68" t="s">
        <v>365</v>
      </c>
      <c r="B89" s="69">
        <v>150</v>
      </c>
      <c r="C89" s="38"/>
      <c r="D89" s="40" t="s">
        <v>366</v>
      </c>
      <c r="E89" s="41" t="s">
        <v>367</v>
      </c>
      <c r="F89" s="40" t="s">
        <v>368</v>
      </c>
      <c r="G89" s="40" t="s">
        <v>369</v>
      </c>
      <c r="H89" s="38" t="s">
        <v>370</v>
      </c>
      <c r="I89" s="42" t="s">
        <v>371</v>
      </c>
      <c r="J89" s="43"/>
      <c r="K89" s="42" t="s">
        <v>372</v>
      </c>
      <c r="L89" s="42" t="s">
        <v>372</v>
      </c>
      <c r="M89" s="42" t="s">
        <v>125</v>
      </c>
      <c r="N89" s="42">
        <v>7</v>
      </c>
      <c r="O89" s="42" t="s">
        <v>65</v>
      </c>
      <c r="P89" s="44" t="s">
        <v>66</v>
      </c>
      <c r="Q89" s="38"/>
      <c r="R89" s="38" t="s">
        <v>67</v>
      </c>
      <c r="S89" s="38" t="s">
        <v>67</v>
      </c>
      <c r="T89" s="38">
        <v>100521</v>
      </c>
      <c r="U89" s="40" t="s">
        <v>373</v>
      </c>
      <c r="V89" s="40" t="s">
        <v>374</v>
      </c>
      <c r="W89" s="40" t="s">
        <v>366</v>
      </c>
      <c r="X89" s="40">
        <v>7</v>
      </c>
      <c r="Y89" s="38"/>
      <c r="Z89" s="38"/>
      <c r="AA89" s="43"/>
      <c r="AB89" s="38" t="str">
        <f t="shared" si="15"/>
        <v>EC50</v>
      </c>
      <c r="AC89" s="38">
        <f t="shared" si="24"/>
        <v>5</v>
      </c>
      <c r="AD89" s="45">
        <f t="shared" si="16"/>
        <v>20104.2</v>
      </c>
      <c r="AE89" s="46" t="str">
        <f t="shared" ref="AE89:AE156" si="25">P89</f>
        <v>Chronic</v>
      </c>
      <c r="AF89" s="38">
        <f t="shared" si="14"/>
        <v>1</v>
      </c>
      <c r="AG89" s="45">
        <f t="shared" si="17"/>
        <v>20104.2</v>
      </c>
      <c r="AH89" s="43"/>
      <c r="AI89" s="47" t="str">
        <f t="shared" si="18"/>
        <v>EC50</v>
      </c>
      <c r="AJ89" s="48" t="s">
        <v>70</v>
      </c>
      <c r="AK89" s="48" t="str">
        <f t="shared" si="19"/>
        <v>Chronic</v>
      </c>
      <c r="AL89" s="48" t="str">
        <f t="shared" si="20"/>
        <v>y</v>
      </c>
      <c r="AM89" s="39" t="str">
        <f t="shared" si="21"/>
        <v>growth</v>
      </c>
      <c r="AN89" s="48" t="s">
        <v>71</v>
      </c>
      <c r="AO89" s="49">
        <f t="shared" si="22"/>
        <v>7</v>
      </c>
      <c r="AP89" s="48" t="s">
        <v>72</v>
      </c>
      <c r="AQ89" s="48"/>
      <c r="AR89" s="50">
        <f t="shared" si="23"/>
        <v>20104.2</v>
      </c>
      <c r="AS89"/>
      <c r="AT89"/>
      <c r="AU89"/>
      <c r="AV89"/>
    </row>
    <row r="90" spans="1:49">
      <c r="A90" s="37" t="s">
        <v>375</v>
      </c>
      <c r="B90" s="38">
        <v>202</v>
      </c>
      <c r="C90" s="43"/>
      <c r="D90" s="40" t="s">
        <v>108</v>
      </c>
      <c r="E90" s="41" t="s">
        <v>376</v>
      </c>
      <c r="F90" s="40" t="s">
        <v>321</v>
      </c>
      <c r="G90" s="40" t="s">
        <v>347</v>
      </c>
      <c r="H90" s="38" t="s">
        <v>61</v>
      </c>
      <c r="I90" s="42" t="s">
        <v>83</v>
      </c>
      <c r="J90" s="43"/>
      <c r="K90" s="42" t="s">
        <v>63</v>
      </c>
      <c r="L90" s="42" t="s">
        <v>63</v>
      </c>
      <c r="M90" s="42" t="s">
        <v>64</v>
      </c>
      <c r="N90" s="42">
        <v>96</v>
      </c>
      <c r="O90" s="42" t="s">
        <v>95</v>
      </c>
      <c r="P90" s="44" t="s">
        <v>96</v>
      </c>
      <c r="Q90" s="43"/>
      <c r="R90" s="38" t="s">
        <v>67</v>
      </c>
      <c r="S90" s="38" t="s">
        <v>67</v>
      </c>
      <c r="T90" s="38">
        <v>20260</v>
      </c>
      <c r="U90" s="40" t="s">
        <v>377</v>
      </c>
      <c r="V90" s="40" t="s">
        <v>378</v>
      </c>
      <c r="W90" s="40" t="s">
        <v>108</v>
      </c>
      <c r="X90" s="40" t="s">
        <v>379</v>
      </c>
      <c r="Y90" s="38"/>
      <c r="Z90" s="38">
        <v>100</v>
      </c>
      <c r="AA90" s="43"/>
      <c r="AB90" s="38" t="str">
        <f t="shared" si="15"/>
        <v>LC50</v>
      </c>
      <c r="AC90" s="38">
        <f t="shared" si="24"/>
        <v>5</v>
      </c>
      <c r="AD90" s="45">
        <f t="shared" si="16"/>
        <v>4052</v>
      </c>
      <c r="AE90" s="46" t="s">
        <v>99</v>
      </c>
      <c r="AF90" s="38">
        <f t="shared" si="14"/>
        <v>2</v>
      </c>
      <c r="AG90" s="45">
        <f t="shared" si="17"/>
        <v>2026</v>
      </c>
      <c r="AH90" s="43"/>
      <c r="AI90" s="47" t="str">
        <f t="shared" si="18"/>
        <v>LC50</v>
      </c>
      <c r="AJ90" s="48" t="s">
        <v>100</v>
      </c>
      <c r="AK90" s="48" t="str">
        <f t="shared" si="19"/>
        <v xml:space="preserve">Acute </v>
      </c>
      <c r="AL90" s="48" t="str">
        <f t="shared" si="20"/>
        <v>n</v>
      </c>
      <c r="AM90" s="39" t="str">
        <f t="shared" si="21"/>
        <v>Mortality</v>
      </c>
      <c r="AN90" s="48" t="s">
        <v>71</v>
      </c>
      <c r="AO90" s="49">
        <f t="shared" si="22"/>
        <v>96</v>
      </c>
      <c r="AP90" s="48" t="s">
        <v>72</v>
      </c>
      <c r="AQ90" s="43"/>
      <c r="AR90" s="50">
        <f t="shared" si="23"/>
        <v>2026</v>
      </c>
      <c r="AS90"/>
      <c r="AT90"/>
      <c r="AU90"/>
      <c r="AV90"/>
    </row>
    <row r="91" spans="1:49" ht="30">
      <c r="A91" s="62" t="s">
        <v>380</v>
      </c>
      <c r="B91" s="38">
        <v>173</v>
      </c>
      <c r="C91" s="43"/>
      <c r="D91" s="40" t="s">
        <v>108</v>
      </c>
      <c r="E91" s="41" t="s">
        <v>381</v>
      </c>
      <c r="F91" s="40" t="s">
        <v>59</v>
      </c>
      <c r="G91" s="40" t="s">
        <v>60</v>
      </c>
      <c r="H91" s="38" t="s">
        <v>61</v>
      </c>
      <c r="I91" s="42" t="s">
        <v>62</v>
      </c>
      <c r="J91" s="43"/>
      <c r="K91" s="42" t="s">
        <v>132</v>
      </c>
      <c r="L91" s="42" t="s">
        <v>132</v>
      </c>
      <c r="M91" s="42" t="s">
        <v>85</v>
      </c>
      <c r="N91" s="42">
        <v>30</v>
      </c>
      <c r="O91" s="42" t="s">
        <v>65</v>
      </c>
      <c r="P91" s="44" t="s">
        <v>66</v>
      </c>
      <c r="Q91" s="43"/>
      <c r="R91" s="38" t="s">
        <v>67</v>
      </c>
      <c r="S91" s="38" t="s">
        <v>67</v>
      </c>
      <c r="T91" s="38">
        <v>10000</v>
      </c>
      <c r="U91" s="38" t="s">
        <v>382</v>
      </c>
      <c r="V91" s="40" t="s">
        <v>383</v>
      </c>
      <c r="W91" s="40" t="s">
        <v>108</v>
      </c>
      <c r="X91" s="40">
        <v>4.5</v>
      </c>
      <c r="Y91" s="38"/>
      <c r="Z91" s="38" t="s">
        <v>341</v>
      </c>
      <c r="AA91" s="43"/>
      <c r="AB91" s="38" t="str">
        <f t="shared" si="15"/>
        <v>NOEC</v>
      </c>
      <c r="AC91" s="38">
        <f t="shared" si="24"/>
        <v>1</v>
      </c>
      <c r="AD91" s="45">
        <f t="shared" si="16"/>
        <v>10000</v>
      </c>
      <c r="AE91" s="46" t="s">
        <v>66</v>
      </c>
      <c r="AF91" s="38">
        <f t="shared" si="14"/>
        <v>1</v>
      </c>
      <c r="AG91" s="45">
        <f t="shared" si="17"/>
        <v>10000</v>
      </c>
      <c r="AH91" s="43"/>
      <c r="AI91" s="47" t="str">
        <f t="shared" si="18"/>
        <v>NOEC</v>
      </c>
      <c r="AJ91" s="48" t="s">
        <v>70</v>
      </c>
      <c r="AK91" s="48" t="str">
        <f t="shared" si="19"/>
        <v>Chronic</v>
      </c>
      <c r="AL91" s="48" t="str">
        <f t="shared" si="20"/>
        <v>y</v>
      </c>
      <c r="AM91" s="39" t="str">
        <f t="shared" si="21"/>
        <v>Immobility</v>
      </c>
      <c r="AN91" s="48" t="s">
        <v>71</v>
      </c>
      <c r="AO91" s="49">
        <f t="shared" si="22"/>
        <v>30</v>
      </c>
      <c r="AP91" s="48" t="s">
        <v>72</v>
      </c>
      <c r="AQ91" s="43"/>
      <c r="AR91" s="50">
        <f t="shared" si="23"/>
        <v>10000</v>
      </c>
      <c r="AS91"/>
      <c r="AT91"/>
      <c r="AU91"/>
      <c r="AV91"/>
    </row>
    <row r="92" spans="1:49" ht="30">
      <c r="A92" s="62" t="s">
        <v>384</v>
      </c>
      <c r="B92" s="38">
        <v>173</v>
      </c>
      <c r="C92" s="43"/>
      <c r="D92" s="40" t="s">
        <v>108</v>
      </c>
      <c r="E92" s="41" t="s">
        <v>381</v>
      </c>
      <c r="F92" s="40" t="s">
        <v>59</v>
      </c>
      <c r="G92" s="40" t="s">
        <v>60</v>
      </c>
      <c r="H92" s="38" t="s">
        <v>61</v>
      </c>
      <c r="I92" s="42" t="s">
        <v>62</v>
      </c>
      <c r="J92" s="43"/>
      <c r="K92" s="42" t="s">
        <v>132</v>
      </c>
      <c r="L92" s="42" t="s">
        <v>132</v>
      </c>
      <c r="M92" s="42" t="s">
        <v>85</v>
      </c>
      <c r="N92" s="42">
        <v>30</v>
      </c>
      <c r="O92" s="42" t="s">
        <v>65</v>
      </c>
      <c r="P92" s="44" t="s">
        <v>66</v>
      </c>
      <c r="Q92" s="43"/>
      <c r="R92" s="38" t="s">
        <v>67</v>
      </c>
      <c r="S92" s="38" t="s">
        <v>67</v>
      </c>
      <c r="T92" s="38">
        <v>50000</v>
      </c>
      <c r="U92" s="38" t="s">
        <v>385</v>
      </c>
      <c r="V92" s="40" t="s">
        <v>383</v>
      </c>
      <c r="W92" s="40" t="s">
        <v>108</v>
      </c>
      <c r="X92" s="40">
        <v>7.5</v>
      </c>
      <c r="Y92" s="38"/>
      <c r="Z92" s="38" t="s">
        <v>341</v>
      </c>
      <c r="AA92" s="43"/>
      <c r="AB92" s="38" t="str">
        <f t="shared" si="15"/>
        <v>NOEC</v>
      </c>
      <c r="AC92" s="38">
        <f t="shared" si="24"/>
        <v>1</v>
      </c>
      <c r="AD92" s="45">
        <f t="shared" si="16"/>
        <v>50000</v>
      </c>
      <c r="AE92" s="46" t="s">
        <v>66</v>
      </c>
      <c r="AF92" s="38">
        <f t="shared" si="14"/>
        <v>1</v>
      </c>
      <c r="AG92" s="45">
        <f t="shared" si="17"/>
        <v>50000</v>
      </c>
      <c r="AH92" s="43"/>
      <c r="AI92" s="47" t="str">
        <f t="shared" si="18"/>
        <v>NOEC</v>
      </c>
      <c r="AJ92" s="48" t="s">
        <v>70</v>
      </c>
      <c r="AK92" s="48" t="str">
        <f t="shared" si="19"/>
        <v>Chronic</v>
      </c>
      <c r="AL92" s="48" t="str">
        <f t="shared" si="20"/>
        <v>y</v>
      </c>
      <c r="AM92" s="39" t="str">
        <f t="shared" si="21"/>
        <v>Immobility</v>
      </c>
      <c r="AN92" s="48" t="s">
        <v>71</v>
      </c>
      <c r="AO92" s="49">
        <f t="shared" si="22"/>
        <v>30</v>
      </c>
      <c r="AP92" s="48" t="s">
        <v>72</v>
      </c>
      <c r="AQ92" s="48"/>
      <c r="AR92" s="50">
        <f t="shared" si="23"/>
        <v>50000</v>
      </c>
      <c r="AS92" s="2"/>
      <c r="AT92" s="2"/>
      <c r="AU92" s="53">
        <f>AR92</f>
        <v>50000</v>
      </c>
      <c r="AV92" s="2">
        <v>1</v>
      </c>
      <c r="AW92" t="s">
        <v>386</v>
      </c>
    </row>
    <row r="93" spans="1:49" ht="30">
      <c r="A93" s="37" t="s">
        <v>387</v>
      </c>
      <c r="B93" s="38">
        <v>174</v>
      </c>
      <c r="C93" s="43"/>
      <c r="D93" s="40" t="s">
        <v>108</v>
      </c>
      <c r="E93" s="41" t="s">
        <v>381</v>
      </c>
      <c r="F93" s="40" t="s">
        <v>59</v>
      </c>
      <c r="G93" s="40" t="s">
        <v>60</v>
      </c>
      <c r="H93" s="38" t="s">
        <v>61</v>
      </c>
      <c r="I93" s="42" t="s">
        <v>388</v>
      </c>
      <c r="J93" s="43"/>
      <c r="K93" s="42" t="s">
        <v>389</v>
      </c>
      <c r="L93" s="42" t="s">
        <v>389</v>
      </c>
      <c r="M93" s="42" t="s">
        <v>125</v>
      </c>
      <c r="N93" s="42">
        <v>5</v>
      </c>
      <c r="O93" s="42" t="s">
        <v>65</v>
      </c>
      <c r="P93" s="44" t="s">
        <v>96</v>
      </c>
      <c r="Q93" s="43"/>
      <c r="R93" s="38" t="s">
        <v>67</v>
      </c>
      <c r="S93" s="38" t="s">
        <v>67</v>
      </c>
      <c r="T93" s="38">
        <v>70000</v>
      </c>
      <c r="U93" s="40" t="s">
        <v>390</v>
      </c>
      <c r="V93" s="40" t="s">
        <v>391</v>
      </c>
      <c r="W93" s="40" t="s">
        <v>108</v>
      </c>
      <c r="X93" s="40" t="s">
        <v>392</v>
      </c>
      <c r="Y93" s="38"/>
      <c r="Z93" s="38">
        <v>21.6</v>
      </c>
      <c r="AA93" s="43"/>
      <c r="AB93" s="38" t="str">
        <f t="shared" si="15"/>
        <v>EC50</v>
      </c>
      <c r="AC93" s="38">
        <f t="shared" si="24"/>
        <v>5</v>
      </c>
      <c r="AD93" s="45">
        <f t="shared" si="16"/>
        <v>14000</v>
      </c>
      <c r="AE93" s="46" t="s">
        <v>99</v>
      </c>
      <c r="AF93" s="38">
        <f t="shared" si="14"/>
        <v>2</v>
      </c>
      <c r="AG93" s="45">
        <f t="shared" si="17"/>
        <v>7000</v>
      </c>
      <c r="AH93" s="43"/>
      <c r="AI93" s="47" t="str">
        <f t="shared" si="18"/>
        <v>EC50</v>
      </c>
      <c r="AJ93" s="48" t="s">
        <v>100</v>
      </c>
      <c r="AK93" s="48" t="str">
        <f t="shared" si="19"/>
        <v xml:space="preserve">Acute </v>
      </c>
      <c r="AL93" s="48" t="str">
        <f t="shared" si="20"/>
        <v>n</v>
      </c>
      <c r="AM93" s="39" t="str">
        <f t="shared" si="21"/>
        <v>escape behaviour</v>
      </c>
      <c r="AN93" s="48" t="s">
        <v>71</v>
      </c>
      <c r="AO93" s="49">
        <f t="shared" si="22"/>
        <v>5</v>
      </c>
      <c r="AP93" s="48" t="s">
        <v>72</v>
      </c>
      <c r="AQ93" s="43"/>
      <c r="AR93" s="50">
        <f t="shared" si="23"/>
        <v>7000</v>
      </c>
      <c r="AS93"/>
      <c r="AT93"/>
      <c r="AU93"/>
      <c r="AV93"/>
    </row>
    <row r="94" spans="1:49" ht="30">
      <c r="A94" s="37" t="s">
        <v>393</v>
      </c>
      <c r="B94" s="38">
        <v>174</v>
      </c>
      <c r="C94" s="43"/>
      <c r="D94" s="40" t="s">
        <v>108</v>
      </c>
      <c r="E94" s="41" t="s">
        <v>381</v>
      </c>
      <c r="F94" s="40" t="s">
        <v>59</v>
      </c>
      <c r="G94" s="40" t="s">
        <v>60</v>
      </c>
      <c r="H94" s="38" t="s">
        <v>61</v>
      </c>
      <c r="I94" s="42" t="s">
        <v>388</v>
      </c>
      <c r="J94" s="43"/>
      <c r="K94" s="42" t="s">
        <v>389</v>
      </c>
      <c r="L94" s="42" t="s">
        <v>389</v>
      </c>
      <c r="M94" s="42" t="s">
        <v>125</v>
      </c>
      <c r="N94" s="42">
        <v>5</v>
      </c>
      <c r="O94" s="42" t="s">
        <v>65</v>
      </c>
      <c r="P94" s="44" t="s">
        <v>96</v>
      </c>
      <c r="Q94" s="43"/>
      <c r="R94" s="38" t="s">
        <v>67</v>
      </c>
      <c r="S94" s="38" t="s">
        <v>67</v>
      </c>
      <c r="T94" s="38">
        <v>40200</v>
      </c>
      <c r="U94" s="40" t="s">
        <v>394</v>
      </c>
      <c r="V94" s="40" t="s">
        <v>391</v>
      </c>
      <c r="W94" s="40" t="s">
        <v>108</v>
      </c>
      <c r="X94" s="40" t="s">
        <v>395</v>
      </c>
      <c r="Y94" s="38"/>
      <c r="Z94" s="38">
        <v>21.6</v>
      </c>
      <c r="AA94" s="43"/>
      <c r="AB94" s="38" t="str">
        <f t="shared" si="15"/>
        <v>EC50</v>
      </c>
      <c r="AC94" s="38">
        <f t="shared" si="24"/>
        <v>5</v>
      </c>
      <c r="AD94" s="45">
        <f t="shared" si="16"/>
        <v>8040</v>
      </c>
      <c r="AE94" s="46" t="s">
        <v>99</v>
      </c>
      <c r="AF94" s="38">
        <f t="shared" si="14"/>
        <v>2</v>
      </c>
      <c r="AG94" s="45">
        <f t="shared" si="17"/>
        <v>4020</v>
      </c>
      <c r="AH94" s="43"/>
      <c r="AI94" s="47" t="str">
        <f t="shared" si="18"/>
        <v>EC50</v>
      </c>
      <c r="AJ94" s="48" t="s">
        <v>100</v>
      </c>
      <c r="AK94" s="48" t="str">
        <f t="shared" si="19"/>
        <v xml:space="preserve">Acute </v>
      </c>
      <c r="AL94" s="48" t="str">
        <f t="shared" si="20"/>
        <v>n</v>
      </c>
      <c r="AM94" s="39" t="str">
        <f t="shared" si="21"/>
        <v>escape behaviour</v>
      </c>
      <c r="AN94" s="48" t="s">
        <v>71</v>
      </c>
      <c r="AO94" s="49">
        <f t="shared" si="22"/>
        <v>5</v>
      </c>
      <c r="AP94" s="48" t="s">
        <v>72</v>
      </c>
      <c r="AQ94" s="43"/>
      <c r="AR94" s="50">
        <f t="shared" si="23"/>
        <v>4020</v>
      </c>
      <c r="AS94"/>
      <c r="AT94"/>
      <c r="AU94"/>
      <c r="AV94"/>
    </row>
    <row r="95" spans="1:49" ht="30">
      <c r="A95" s="37" t="s">
        <v>396</v>
      </c>
      <c r="B95" s="38">
        <v>177</v>
      </c>
      <c r="C95" s="43"/>
      <c r="D95" s="40" t="s">
        <v>108</v>
      </c>
      <c r="E95" s="41" t="s">
        <v>381</v>
      </c>
      <c r="F95" s="40" t="s">
        <v>59</v>
      </c>
      <c r="G95" s="40" t="s">
        <v>60</v>
      </c>
      <c r="H95" s="38" t="s">
        <v>61</v>
      </c>
      <c r="I95" s="42" t="s">
        <v>388</v>
      </c>
      <c r="J95" s="43"/>
      <c r="K95" s="42" t="s">
        <v>389</v>
      </c>
      <c r="L95" s="42" t="s">
        <v>389</v>
      </c>
      <c r="M95" s="42" t="s">
        <v>125</v>
      </c>
      <c r="N95" s="42">
        <v>24</v>
      </c>
      <c r="O95" s="42" t="s">
        <v>65</v>
      </c>
      <c r="P95" s="44" t="s">
        <v>66</v>
      </c>
      <c r="Q95" s="43"/>
      <c r="R95" s="38" t="s">
        <v>67</v>
      </c>
      <c r="S95" s="38" t="s">
        <v>67</v>
      </c>
      <c r="T95" s="38">
        <v>19840</v>
      </c>
      <c r="U95" s="40" t="s">
        <v>397</v>
      </c>
      <c r="V95" s="40" t="s">
        <v>164</v>
      </c>
      <c r="W95" s="40" t="s">
        <v>108</v>
      </c>
      <c r="X95" s="40">
        <v>4.5</v>
      </c>
      <c r="Y95" s="38"/>
      <c r="Z95" s="38"/>
      <c r="AA95" s="43"/>
      <c r="AB95" s="38" t="str">
        <f t="shared" si="15"/>
        <v>EC50</v>
      </c>
      <c r="AC95" s="38">
        <f t="shared" si="24"/>
        <v>5</v>
      </c>
      <c r="AD95" s="45">
        <f t="shared" si="16"/>
        <v>3968</v>
      </c>
      <c r="AE95" s="46" t="str">
        <f t="shared" si="25"/>
        <v>Chronic</v>
      </c>
      <c r="AF95" s="38">
        <f t="shared" si="14"/>
        <v>1</v>
      </c>
      <c r="AG95" s="45">
        <f t="shared" si="17"/>
        <v>3968</v>
      </c>
      <c r="AH95" s="43"/>
      <c r="AI95" s="47" t="str">
        <f t="shared" si="18"/>
        <v>EC50</v>
      </c>
      <c r="AJ95" s="48" t="s">
        <v>70</v>
      </c>
      <c r="AK95" s="48" t="str">
        <f t="shared" si="19"/>
        <v>Chronic</v>
      </c>
      <c r="AL95" s="48" t="str">
        <f t="shared" si="20"/>
        <v>y</v>
      </c>
      <c r="AM95" s="39" t="str">
        <f t="shared" si="21"/>
        <v>escape behaviour</v>
      </c>
      <c r="AN95" s="48" t="s">
        <v>71</v>
      </c>
      <c r="AO95" s="49">
        <f t="shared" si="22"/>
        <v>24</v>
      </c>
      <c r="AP95" s="48" t="s">
        <v>114</v>
      </c>
      <c r="AQ95" s="43"/>
      <c r="AR95" s="50">
        <f t="shared" si="23"/>
        <v>3968</v>
      </c>
      <c r="AS95"/>
      <c r="AT95"/>
      <c r="AU95"/>
      <c r="AV95"/>
    </row>
    <row r="96" spans="1:49" ht="30">
      <c r="A96" s="37" t="s">
        <v>398</v>
      </c>
      <c r="B96" s="38">
        <v>174</v>
      </c>
      <c r="C96" s="43"/>
      <c r="D96" s="40" t="s">
        <v>108</v>
      </c>
      <c r="E96" s="41" t="s">
        <v>381</v>
      </c>
      <c r="F96" s="40" t="s">
        <v>59</v>
      </c>
      <c r="G96" s="40" t="s">
        <v>60</v>
      </c>
      <c r="H96" s="38" t="s">
        <v>61</v>
      </c>
      <c r="I96" s="42" t="s">
        <v>388</v>
      </c>
      <c r="J96" s="43"/>
      <c r="K96" s="42" t="s">
        <v>389</v>
      </c>
      <c r="L96" s="42" t="s">
        <v>389</v>
      </c>
      <c r="M96" s="42" t="s">
        <v>125</v>
      </c>
      <c r="N96" s="42">
        <v>96</v>
      </c>
      <c r="O96" s="42" t="s">
        <v>95</v>
      </c>
      <c r="P96" s="44" t="s">
        <v>96</v>
      </c>
      <c r="Q96" s="43"/>
      <c r="R96" s="38" t="s">
        <v>67</v>
      </c>
      <c r="S96" s="38" t="s">
        <v>67</v>
      </c>
      <c r="T96" s="38">
        <v>70000</v>
      </c>
      <c r="U96" s="40" t="s">
        <v>390</v>
      </c>
      <c r="V96" s="40" t="s">
        <v>391</v>
      </c>
      <c r="W96" s="40" t="s">
        <v>108</v>
      </c>
      <c r="X96" s="40" t="s">
        <v>392</v>
      </c>
      <c r="Y96" s="38"/>
      <c r="Z96" s="38">
        <v>21.6</v>
      </c>
      <c r="AA96" s="43"/>
      <c r="AB96" s="38" t="str">
        <f t="shared" si="15"/>
        <v>EC50</v>
      </c>
      <c r="AC96" s="38">
        <f t="shared" si="24"/>
        <v>5</v>
      </c>
      <c r="AD96" s="45">
        <f t="shared" si="16"/>
        <v>14000</v>
      </c>
      <c r="AE96" s="46" t="s">
        <v>99</v>
      </c>
      <c r="AF96" s="38">
        <f t="shared" si="14"/>
        <v>2</v>
      </c>
      <c r="AG96" s="45">
        <f t="shared" si="17"/>
        <v>7000</v>
      </c>
      <c r="AH96" s="43"/>
      <c r="AI96" s="47" t="str">
        <f t="shared" si="18"/>
        <v>EC50</v>
      </c>
      <c r="AJ96" s="48" t="s">
        <v>100</v>
      </c>
      <c r="AK96" s="48" t="str">
        <f t="shared" si="19"/>
        <v xml:space="preserve">Acute </v>
      </c>
      <c r="AL96" s="48" t="str">
        <f t="shared" si="20"/>
        <v>n</v>
      </c>
      <c r="AM96" s="39" t="str">
        <f t="shared" si="21"/>
        <v>escape behaviour</v>
      </c>
      <c r="AN96" s="48" t="s">
        <v>71</v>
      </c>
      <c r="AO96" s="49">
        <f t="shared" si="22"/>
        <v>96</v>
      </c>
      <c r="AP96" s="48" t="s">
        <v>208</v>
      </c>
      <c r="AQ96" s="43"/>
      <c r="AR96" s="50">
        <f t="shared" si="23"/>
        <v>7000</v>
      </c>
      <c r="AS96"/>
      <c r="AT96"/>
      <c r="AU96"/>
      <c r="AV96"/>
    </row>
    <row r="97" spans="1:58" ht="30">
      <c r="A97" s="37" t="s">
        <v>399</v>
      </c>
      <c r="B97" s="38">
        <v>174</v>
      </c>
      <c r="C97" s="43"/>
      <c r="D97" s="40" t="s">
        <v>108</v>
      </c>
      <c r="E97" s="41" t="s">
        <v>381</v>
      </c>
      <c r="F97" s="40" t="s">
        <v>59</v>
      </c>
      <c r="G97" s="40" t="s">
        <v>60</v>
      </c>
      <c r="H97" s="38" t="s">
        <v>61</v>
      </c>
      <c r="I97" s="42" t="s">
        <v>388</v>
      </c>
      <c r="J97" s="43"/>
      <c r="K97" s="42" t="s">
        <v>389</v>
      </c>
      <c r="L97" s="42" t="s">
        <v>389</v>
      </c>
      <c r="M97" s="42" t="s">
        <v>125</v>
      </c>
      <c r="N97" s="42">
        <v>96</v>
      </c>
      <c r="O97" s="42" t="s">
        <v>95</v>
      </c>
      <c r="P97" s="44" t="s">
        <v>96</v>
      </c>
      <c r="Q97" s="43"/>
      <c r="R97" s="38" t="s">
        <v>67</v>
      </c>
      <c r="S97" s="38" t="s">
        <v>67</v>
      </c>
      <c r="T97" s="38">
        <v>63900</v>
      </c>
      <c r="U97" s="40" t="s">
        <v>400</v>
      </c>
      <c r="V97" s="40" t="s">
        <v>391</v>
      </c>
      <c r="W97" s="40" t="s">
        <v>108</v>
      </c>
      <c r="X97" s="40" t="s">
        <v>395</v>
      </c>
      <c r="Y97" s="38"/>
      <c r="Z97" s="38">
        <v>21.6</v>
      </c>
      <c r="AA97" s="43"/>
      <c r="AB97" s="38" t="str">
        <f t="shared" si="15"/>
        <v>EC50</v>
      </c>
      <c r="AC97" s="38">
        <f t="shared" si="24"/>
        <v>5</v>
      </c>
      <c r="AD97" s="45">
        <f t="shared" si="16"/>
        <v>12780</v>
      </c>
      <c r="AE97" s="46" t="s">
        <v>99</v>
      </c>
      <c r="AF97" s="38">
        <f t="shared" si="14"/>
        <v>2</v>
      </c>
      <c r="AG97" s="45">
        <f t="shared" si="17"/>
        <v>6390</v>
      </c>
      <c r="AH97" s="43"/>
      <c r="AI97" s="47" t="str">
        <f t="shared" si="18"/>
        <v>EC50</v>
      </c>
      <c r="AJ97" s="48" t="s">
        <v>100</v>
      </c>
      <c r="AK97" s="48" t="str">
        <f t="shared" si="19"/>
        <v xml:space="preserve">Acute </v>
      </c>
      <c r="AL97" s="48" t="str">
        <f t="shared" si="20"/>
        <v>n</v>
      </c>
      <c r="AM97" s="39" t="str">
        <f t="shared" si="21"/>
        <v>escape behaviour</v>
      </c>
      <c r="AN97" s="48" t="s">
        <v>71</v>
      </c>
      <c r="AO97" s="49">
        <f t="shared" si="22"/>
        <v>96</v>
      </c>
      <c r="AP97" s="48" t="s">
        <v>208</v>
      </c>
      <c r="AQ97" s="43"/>
      <c r="AR97" s="50">
        <f t="shared" si="23"/>
        <v>6390</v>
      </c>
      <c r="AS97"/>
      <c r="AT97"/>
      <c r="AU97"/>
      <c r="AV97"/>
    </row>
    <row r="98" spans="1:58" ht="30">
      <c r="A98" s="37" t="s">
        <v>401</v>
      </c>
      <c r="B98" s="38">
        <v>174</v>
      </c>
      <c r="C98" s="43"/>
      <c r="D98" s="40" t="s">
        <v>108</v>
      </c>
      <c r="E98" s="41" t="s">
        <v>381</v>
      </c>
      <c r="F98" s="40" t="s">
        <v>59</v>
      </c>
      <c r="G98" s="40" t="s">
        <v>60</v>
      </c>
      <c r="H98" s="38" t="s">
        <v>61</v>
      </c>
      <c r="I98" s="42" t="s">
        <v>388</v>
      </c>
      <c r="J98" s="43"/>
      <c r="K98" s="42" t="s">
        <v>63</v>
      </c>
      <c r="L98" s="42" t="s">
        <v>63</v>
      </c>
      <c r="M98" s="42" t="s">
        <v>64</v>
      </c>
      <c r="N98" s="42">
        <v>5</v>
      </c>
      <c r="O98" s="42" t="s">
        <v>65</v>
      </c>
      <c r="P98" s="44" t="s">
        <v>96</v>
      </c>
      <c r="Q98" s="43"/>
      <c r="R98" s="38" t="s">
        <v>67</v>
      </c>
      <c r="S98" s="38" t="s">
        <v>67</v>
      </c>
      <c r="T98" s="38">
        <v>106300</v>
      </c>
      <c r="U98" s="40" t="s">
        <v>402</v>
      </c>
      <c r="V98" s="40" t="s">
        <v>391</v>
      </c>
      <c r="W98" s="40" t="s">
        <v>108</v>
      </c>
      <c r="X98" s="40" t="s">
        <v>392</v>
      </c>
      <c r="Y98" s="38"/>
      <c r="Z98" s="38">
        <v>21.6</v>
      </c>
      <c r="AA98" s="43"/>
      <c r="AB98" s="38" t="str">
        <f t="shared" si="15"/>
        <v>LC50</v>
      </c>
      <c r="AC98" s="38">
        <f t="shared" si="24"/>
        <v>5</v>
      </c>
      <c r="AD98" s="45">
        <f t="shared" si="16"/>
        <v>21260</v>
      </c>
      <c r="AE98" s="46" t="s">
        <v>99</v>
      </c>
      <c r="AF98" s="38">
        <f t="shared" si="14"/>
        <v>2</v>
      </c>
      <c r="AG98" s="45">
        <f t="shared" si="17"/>
        <v>10630</v>
      </c>
      <c r="AH98" s="43"/>
      <c r="AI98" s="47" t="str">
        <f t="shared" si="18"/>
        <v>LC50</v>
      </c>
      <c r="AJ98" s="48" t="s">
        <v>100</v>
      </c>
      <c r="AK98" s="48" t="str">
        <f t="shared" si="19"/>
        <v xml:space="preserve">Acute </v>
      </c>
      <c r="AL98" s="48" t="str">
        <f t="shared" si="20"/>
        <v>n</v>
      </c>
      <c r="AM98" s="39" t="str">
        <f t="shared" si="21"/>
        <v>Mortality</v>
      </c>
      <c r="AN98" s="48" t="s">
        <v>263</v>
      </c>
      <c r="AO98" s="49">
        <f t="shared" si="22"/>
        <v>5</v>
      </c>
      <c r="AP98" s="48" t="s">
        <v>264</v>
      </c>
      <c r="AQ98" s="43"/>
      <c r="AR98" s="50">
        <f t="shared" si="23"/>
        <v>10630</v>
      </c>
      <c r="AS98"/>
      <c r="AT98"/>
      <c r="AU98"/>
      <c r="AV98"/>
    </row>
    <row r="99" spans="1:58" ht="30">
      <c r="A99" s="37" t="s">
        <v>403</v>
      </c>
      <c r="B99" s="38">
        <v>174</v>
      </c>
      <c r="C99" s="43"/>
      <c r="D99" s="40" t="s">
        <v>108</v>
      </c>
      <c r="E99" s="41" t="s">
        <v>381</v>
      </c>
      <c r="F99" s="40" t="s">
        <v>59</v>
      </c>
      <c r="G99" s="40" t="s">
        <v>60</v>
      </c>
      <c r="H99" s="38" t="s">
        <v>61</v>
      </c>
      <c r="I99" s="42" t="s">
        <v>388</v>
      </c>
      <c r="J99" s="43"/>
      <c r="K99" s="42" t="s">
        <v>63</v>
      </c>
      <c r="L99" s="42" t="s">
        <v>63</v>
      </c>
      <c r="M99" s="42" t="s">
        <v>64</v>
      </c>
      <c r="N99" s="42">
        <v>5</v>
      </c>
      <c r="O99" s="42" t="s">
        <v>65</v>
      </c>
      <c r="P99" s="44" t="s">
        <v>96</v>
      </c>
      <c r="Q99" s="43"/>
      <c r="R99" s="38" t="s">
        <v>67</v>
      </c>
      <c r="S99" s="38" t="s">
        <v>67</v>
      </c>
      <c r="T99" s="38">
        <v>65300</v>
      </c>
      <c r="U99" s="40" t="s">
        <v>404</v>
      </c>
      <c r="V99" s="40" t="s">
        <v>391</v>
      </c>
      <c r="W99" s="40" t="s">
        <v>108</v>
      </c>
      <c r="X99" s="40" t="s">
        <v>395</v>
      </c>
      <c r="Y99" s="38"/>
      <c r="Z99" s="38">
        <v>21.6</v>
      </c>
      <c r="AA99" s="43"/>
      <c r="AB99" s="38" t="str">
        <f t="shared" si="15"/>
        <v>LC50</v>
      </c>
      <c r="AC99" s="38">
        <f t="shared" si="24"/>
        <v>5</v>
      </c>
      <c r="AD99" s="45">
        <f t="shared" si="16"/>
        <v>13060</v>
      </c>
      <c r="AE99" s="46" t="s">
        <v>99</v>
      </c>
      <c r="AF99" s="38">
        <f t="shared" si="14"/>
        <v>2</v>
      </c>
      <c r="AG99" s="45">
        <f t="shared" si="17"/>
        <v>6530</v>
      </c>
      <c r="AH99" s="43"/>
      <c r="AI99" s="47" t="str">
        <f t="shared" si="18"/>
        <v>LC50</v>
      </c>
      <c r="AJ99" s="48" t="s">
        <v>100</v>
      </c>
      <c r="AK99" s="48" t="str">
        <f t="shared" si="19"/>
        <v xml:space="preserve">Acute </v>
      </c>
      <c r="AL99" s="48" t="str">
        <f t="shared" si="20"/>
        <v>n</v>
      </c>
      <c r="AM99" s="39" t="str">
        <f t="shared" si="21"/>
        <v>Mortality</v>
      </c>
      <c r="AN99" s="48" t="s">
        <v>263</v>
      </c>
      <c r="AO99" s="49">
        <f t="shared" si="22"/>
        <v>5</v>
      </c>
      <c r="AP99" s="48" t="s">
        <v>264</v>
      </c>
      <c r="AQ99" s="43"/>
      <c r="AR99" s="50">
        <f t="shared" si="23"/>
        <v>6530</v>
      </c>
      <c r="AS99"/>
      <c r="AT99"/>
      <c r="AU99"/>
      <c r="AV99"/>
    </row>
    <row r="100" spans="1:58" ht="30">
      <c r="A100" s="37" t="s">
        <v>405</v>
      </c>
      <c r="B100" s="38">
        <v>174</v>
      </c>
      <c r="C100" s="43"/>
      <c r="D100" s="40" t="s">
        <v>108</v>
      </c>
      <c r="E100" s="41" t="s">
        <v>381</v>
      </c>
      <c r="F100" s="40" t="s">
        <v>59</v>
      </c>
      <c r="G100" s="40" t="s">
        <v>60</v>
      </c>
      <c r="H100" s="38" t="s">
        <v>61</v>
      </c>
      <c r="I100" s="42" t="s">
        <v>388</v>
      </c>
      <c r="J100" s="43"/>
      <c r="K100" s="42" t="s">
        <v>63</v>
      </c>
      <c r="L100" s="42" t="s">
        <v>63</v>
      </c>
      <c r="M100" s="42" t="s">
        <v>64</v>
      </c>
      <c r="N100" s="42">
        <v>96</v>
      </c>
      <c r="O100" s="42" t="s">
        <v>95</v>
      </c>
      <c r="P100" s="44" t="s">
        <v>96</v>
      </c>
      <c r="Q100" s="38"/>
      <c r="R100" s="38" t="s">
        <v>67</v>
      </c>
      <c r="S100" s="38" t="s">
        <v>67</v>
      </c>
      <c r="T100" s="38">
        <v>106300</v>
      </c>
      <c r="U100" s="40" t="s">
        <v>402</v>
      </c>
      <c r="V100" s="40" t="s">
        <v>391</v>
      </c>
      <c r="W100" s="40" t="s">
        <v>108</v>
      </c>
      <c r="X100" s="40" t="s">
        <v>392</v>
      </c>
      <c r="Y100" s="38"/>
      <c r="Z100" s="38">
        <v>21.6</v>
      </c>
      <c r="AA100" s="43"/>
      <c r="AB100" s="38" t="str">
        <f t="shared" si="15"/>
        <v>LC50</v>
      </c>
      <c r="AC100" s="38">
        <f t="shared" si="24"/>
        <v>5</v>
      </c>
      <c r="AD100" s="45">
        <f t="shared" si="16"/>
        <v>21260</v>
      </c>
      <c r="AE100" s="46" t="s">
        <v>99</v>
      </c>
      <c r="AF100" s="38">
        <f t="shared" si="14"/>
        <v>2</v>
      </c>
      <c r="AG100" s="45">
        <f t="shared" si="17"/>
        <v>10630</v>
      </c>
      <c r="AH100" s="43"/>
      <c r="AI100" s="47" t="str">
        <f t="shared" si="18"/>
        <v>LC50</v>
      </c>
      <c r="AJ100" s="48" t="s">
        <v>100</v>
      </c>
      <c r="AK100" s="48" t="str">
        <f t="shared" si="19"/>
        <v xml:space="preserve">Acute </v>
      </c>
      <c r="AL100" s="48" t="str">
        <f t="shared" si="20"/>
        <v>n</v>
      </c>
      <c r="AM100" s="39" t="str">
        <f t="shared" si="21"/>
        <v>Mortality</v>
      </c>
      <c r="AN100" s="48" t="s">
        <v>263</v>
      </c>
      <c r="AO100" s="49">
        <f t="shared" si="22"/>
        <v>96</v>
      </c>
      <c r="AP100" s="48" t="s">
        <v>276</v>
      </c>
      <c r="AQ100" s="43"/>
      <c r="AR100" s="50">
        <f t="shared" si="23"/>
        <v>10630</v>
      </c>
      <c r="AS100"/>
      <c r="AT100"/>
      <c r="AU100"/>
      <c r="AV100"/>
    </row>
    <row r="101" spans="1:58" ht="30">
      <c r="A101" s="37" t="s">
        <v>406</v>
      </c>
      <c r="B101" s="38">
        <v>174</v>
      </c>
      <c r="C101" s="43"/>
      <c r="D101" s="40" t="s">
        <v>108</v>
      </c>
      <c r="E101" s="41" t="s">
        <v>381</v>
      </c>
      <c r="F101" s="40" t="s">
        <v>59</v>
      </c>
      <c r="G101" s="40" t="s">
        <v>60</v>
      </c>
      <c r="H101" s="38" t="s">
        <v>61</v>
      </c>
      <c r="I101" s="42" t="s">
        <v>388</v>
      </c>
      <c r="J101" s="43"/>
      <c r="K101" s="42" t="s">
        <v>63</v>
      </c>
      <c r="L101" s="42" t="s">
        <v>63</v>
      </c>
      <c r="M101" s="42" t="s">
        <v>64</v>
      </c>
      <c r="N101" s="42">
        <v>96</v>
      </c>
      <c r="O101" s="42" t="s">
        <v>95</v>
      </c>
      <c r="P101" s="44" t="s">
        <v>96</v>
      </c>
      <c r="Q101" s="43"/>
      <c r="R101" s="38" t="s">
        <v>67</v>
      </c>
      <c r="S101" s="38" t="s">
        <v>67</v>
      </c>
      <c r="T101" s="38">
        <v>89500</v>
      </c>
      <c r="U101" s="40" t="s">
        <v>407</v>
      </c>
      <c r="V101" s="40" t="s">
        <v>391</v>
      </c>
      <c r="W101" s="40" t="s">
        <v>108</v>
      </c>
      <c r="X101" s="40" t="s">
        <v>395</v>
      </c>
      <c r="Y101" s="38"/>
      <c r="Z101" s="38">
        <v>21.6</v>
      </c>
      <c r="AA101" s="43"/>
      <c r="AB101" s="38" t="str">
        <f t="shared" si="15"/>
        <v>LC50</v>
      </c>
      <c r="AC101" s="38">
        <f t="shared" si="24"/>
        <v>5</v>
      </c>
      <c r="AD101" s="45">
        <f t="shared" si="16"/>
        <v>17900</v>
      </c>
      <c r="AE101" s="46" t="s">
        <v>99</v>
      </c>
      <c r="AF101" s="38">
        <f t="shared" si="14"/>
        <v>2</v>
      </c>
      <c r="AG101" s="45">
        <f t="shared" si="17"/>
        <v>8950</v>
      </c>
      <c r="AH101" s="43"/>
      <c r="AI101" s="47" t="str">
        <f t="shared" si="18"/>
        <v>LC50</v>
      </c>
      <c r="AJ101" s="48" t="s">
        <v>100</v>
      </c>
      <c r="AK101" s="48" t="str">
        <f t="shared" si="19"/>
        <v xml:space="preserve">Acute </v>
      </c>
      <c r="AL101" s="48" t="str">
        <f t="shared" si="20"/>
        <v>n</v>
      </c>
      <c r="AM101" s="39" t="str">
        <f t="shared" si="21"/>
        <v>Mortality</v>
      </c>
      <c r="AN101" s="48" t="s">
        <v>263</v>
      </c>
      <c r="AO101" s="49">
        <f t="shared" si="22"/>
        <v>96</v>
      </c>
      <c r="AP101" s="48" t="s">
        <v>276</v>
      </c>
      <c r="AQ101" s="43"/>
      <c r="AR101" s="50">
        <f t="shared" si="23"/>
        <v>8950</v>
      </c>
      <c r="AS101"/>
      <c r="AT101"/>
      <c r="AU101"/>
      <c r="AV101"/>
    </row>
    <row r="102" spans="1:58">
      <c r="A102" s="37" t="s">
        <v>408</v>
      </c>
      <c r="B102" s="38">
        <v>202</v>
      </c>
      <c r="C102" s="43"/>
      <c r="D102" s="40" t="s">
        <v>108</v>
      </c>
      <c r="E102" s="41" t="s">
        <v>409</v>
      </c>
      <c r="F102" s="40" t="s">
        <v>59</v>
      </c>
      <c r="G102" s="40" t="s">
        <v>60</v>
      </c>
      <c r="H102" s="38" t="s">
        <v>61</v>
      </c>
      <c r="I102" s="42" t="s">
        <v>83</v>
      </c>
      <c r="J102" s="43"/>
      <c r="K102" s="42" t="s">
        <v>63</v>
      </c>
      <c r="L102" s="42" t="s">
        <v>63</v>
      </c>
      <c r="M102" s="42" t="s">
        <v>64</v>
      </c>
      <c r="N102" s="42">
        <v>96</v>
      </c>
      <c r="O102" s="42" t="s">
        <v>95</v>
      </c>
      <c r="P102" s="44" t="s">
        <v>96</v>
      </c>
      <c r="Q102" s="43"/>
      <c r="R102" s="38" t="s">
        <v>67</v>
      </c>
      <c r="S102" s="38" t="s">
        <v>67</v>
      </c>
      <c r="T102" s="38">
        <v>80480</v>
      </c>
      <c r="U102" s="40" t="s">
        <v>410</v>
      </c>
      <c r="V102" s="40" t="s">
        <v>203</v>
      </c>
      <c r="W102" s="40" t="s">
        <v>108</v>
      </c>
      <c r="X102" s="40" t="s">
        <v>411</v>
      </c>
      <c r="Y102" s="38"/>
      <c r="Z102" s="38">
        <v>115.5</v>
      </c>
      <c r="AA102" s="43"/>
      <c r="AB102" s="38" t="str">
        <f t="shared" si="15"/>
        <v>LC50</v>
      </c>
      <c r="AC102" s="38">
        <f t="shared" si="24"/>
        <v>5</v>
      </c>
      <c r="AD102" s="45">
        <f t="shared" si="16"/>
        <v>16096</v>
      </c>
      <c r="AE102" s="46" t="s">
        <v>99</v>
      </c>
      <c r="AF102" s="38">
        <f t="shared" si="14"/>
        <v>2</v>
      </c>
      <c r="AG102" s="45">
        <f t="shared" si="17"/>
        <v>8048</v>
      </c>
      <c r="AH102" s="43"/>
      <c r="AI102" s="47" t="str">
        <f t="shared" si="18"/>
        <v>LC50</v>
      </c>
      <c r="AJ102" s="48" t="s">
        <v>100</v>
      </c>
      <c r="AK102" s="48" t="str">
        <f t="shared" si="19"/>
        <v xml:space="preserve">Acute </v>
      </c>
      <c r="AL102" s="48" t="str">
        <f t="shared" si="20"/>
        <v>n</v>
      </c>
      <c r="AM102" s="39" t="str">
        <f t="shared" si="21"/>
        <v>Mortality</v>
      </c>
      <c r="AN102" s="48" t="s">
        <v>71</v>
      </c>
      <c r="AO102" s="49">
        <f t="shared" si="22"/>
        <v>96</v>
      </c>
      <c r="AP102" s="48" t="s">
        <v>72</v>
      </c>
      <c r="AQ102" s="43"/>
      <c r="AR102" s="50">
        <f t="shared" si="23"/>
        <v>8048</v>
      </c>
      <c r="AS102"/>
      <c r="AT102"/>
      <c r="AU102"/>
      <c r="AV102"/>
    </row>
    <row r="103" spans="1:58" ht="30">
      <c r="A103" s="37" t="s">
        <v>412</v>
      </c>
      <c r="B103" s="38">
        <v>211</v>
      </c>
      <c r="C103" s="43"/>
      <c r="D103" s="40" t="s">
        <v>214</v>
      </c>
      <c r="E103" s="41" t="s">
        <v>413</v>
      </c>
      <c r="F103" s="40" t="s">
        <v>414</v>
      </c>
      <c r="G103" s="40" t="s">
        <v>415</v>
      </c>
      <c r="H103" s="38" t="s">
        <v>61</v>
      </c>
      <c r="I103" s="42" t="s">
        <v>340</v>
      </c>
      <c r="J103" s="43"/>
      <c r="K103" s="42" t="s">
        <v>63</v>
      </c>
      <c r="L103" s="42" t="s">
        <v>63</v>
      </c>
      <c r="M103" s="42" t="s">
        <v>64</v>
      </c>
      <c r="N103" s="42">
        <v>24</v>
      </c>
      <c r="O103" s="42" t="s">
        <v>95</v>
      </c>
      <c r="P103" s="44" t="s">
        <v>96</v>
      </c>
      <c r="Q103" s="43"/>
      <c r="R103" s="38" t="s">
        <v>67</v>
      </c>
      <c r="S103" s="38" t="s">
        <v>67</v>
      </c>
      <c r="T103" s="38">
        <v>42120</v>
      </c>
      <c r="U103" s="40" t="s">
        <v>416</v>
      </c>
      <c r="V103" s="40" t="s">
        <v>219</v>
      </c>
      <c r="W103" s="40" t="s">
        <v>214</v>
      </c>
      <c r="X103" s="40">
        <v>6.5</v>
      </c>
      <c r="Y103" s="38"/>
      <c r="Z103" s="38">
        <v>18.7</v>
      </c>
      <c r="AA103" s="43"/>
      <c r="AB103" s="38" t="str">
        <f t="shared" si="15"/>
        <v>LC50</v>
      </c>
      <c r="AC103" s="38">
        <f t="shared" si="24"/>
        <v>5</v>
      </c>
      <c r="AD103" s="45">
        <f t="shared" si="16"/>
        <v>8424</v>
      </c>
      <c r="AE103" s="46" t="s">
        <v>99</v>
      </c>
      <c r="AF103" s="38">
        <f t="shared" si="14"/>
        <v>2</v>
      </c>
      <c r="AG103" s="45">
        <f t="shared" si="17"/>
        <v>4212</v>
      </c>
      <c r="AH103" s="43"/>
      <c r="AI103" s="47" t="str">
        <f t="shared" si="18"/>
        <v>LC50</v>
      </c>
      <c r="AJ103" s="48" t="s">
        <v>100</v>
      </c>
      <c r="AK103" s="48" t="str">
        <f t="shared" si="19"/>
        <v xml:space="preserve">Acute </v>
      </c>
      <c r="AL103" s="48" t="str">
        <f t="shared" si="20"/>
        <v>n</v>
      </c>
      <c r="AM103" s="39" t="str">
        <f t="shared" si="21"/>
        <v>Mortality</v>
      </c>
      <c r="AN103" s="48" t="s">
        <v>71</v>
      </c>
      <c r="AO103" s="49">
        <f t="shared" si="22"/>
        <v>24</v>
      </c>
      <c r="AP103" s="48" t="s">
        <v>72</v>
      </c>
      <c r="AQ103" s="43"/>
      <c r="AR103" s="50">
        <f t="shared" si="23"/>
        <v>4212</v>
      </c>
      <c r="AS103"/>
      <c r="AT103"/>
      <c r="AU103"/>
      <c r="AV103"/>
    </row>
    <row r="104" spans="1:58" ht="30">
      <c r="A104" s="37" t="s">
        <v>417</v>
      </c>
      <c r="B104" s="38">
        <v>211</v>
      </c>
      <c r="C104" s="43"/>
      <c r="D104" s="40" t="s">
        <v>214</v>
      </c>
      <c r="E104" s="41" t="s">
        <v>413</v>
      </c>
      <c r="F104" s="40" t="s">
        <v>414</v>
      </c>
      <c r="G104" s="40" t="s">
        <v>415</v>
      </c>
      <c r="H104" s="38" t="s">
        <v>61</v>
      </c>
      <c r="I104" s="42" t="s">
        <v>340</v>
      </c>
      <c r="J104" s="43"/>
      <c r="K104" s="42" t="s">
        <v>63</v>
      </c>
      <c r="L104" s="42" t="s">
        <v>63</v>
      </c>
      <c r="M104" s="42" t="s">
        <v>64</v>
      </c>
      <c r="N104" s="42">
        <v>48</v>
      </c>
      <c r="O104" s="42" t="s">
        <v>95</v>
      </c>
      <c r="P104" s="44" t="s">
        <v>96</v>
      </c>
      <c r="Q104" s="43"/>
      <c r="R104" s="38" t="s">
        <v>67</v>
      </c>
      <c r="S104" s="38" t="s">
        <v>67</v>
      </c>
      <c r="T104" s="38">
        <v>21780</v>
      </c>
      <c r="U104" s="40" t="s">
        <v>418</v>
      </c>
      <c r="V104" s="40" t="s">
        <v>219</v>
      </c>
      <c r="W104" s="40" t="s">
        <v>214</v>
      </c>
      <c r="X104" s="40">
        <v>6.5</v>
      </c>
      <c r="Y104" s="38"/>
      <c r="Z104" s="38">
        <v>18.7</v>
      </c>
      <c r="AA104" s="43"/>
      <c r="AB104" s="38" t="str">
        <f t="shared" si="15"/>
        <v>LC50</v>
      </c>
      <c r="AC104" s="38">
        <f t="shared" si="24"/>
        <v>5</v>
      </c>
      <c r="AD104" s="45">
        <f t="shared" si="16"/>
        <v>4356</v>
      </c>
      <c r="AE104" s="46" t="s">
        <v>99</v>
      </c>
      <c r="AF104" s="38">
        <f t="shared" si="14"/>
        <v>2</v>
      </c>
      <c r="AG104" s="45">
        <f t="shared" si="17"/>
        <v>2178</v>
      </c>
      <c r="AH104" s="43"/>
      <c r="AI104" s="47" t="str">
        <f t="shared" si="18"/>
        <v>LC50</v>
      </c>
      <c r="AJ104" s="48" t="s">
        <v>100</v>
      </c>
      <c r="AK104" s="48" t="str">
        <f t="shared" si="19"/>
        <v xml:space="preserve">Acute </v>
      </c>
      <c r="AL104" s="48" t="str">
        <f t="shared" si="20"/>
        <v>n</v>
      </c>
      <c r="AM104" s="39" t="str">
        <f t="shared" si="21"/>
        <v>Mortality</v>
      </c>
      <c r="AN104" s="48" t="s">
        <v>71</v>
      </c>
      <c r="AO104" s="49">
        <f t="shared" si="22"/>
        <v>48</v>
      </c>
      <c r="AP104" s="48" t="s">
        <v>114</v>
      </c>
      <c r="AQ104" s="43"/>
      <c r="AR104" s="50">
        <f t="shared" si="23"/>
        <v>2178</v>
      </c>
      <c r="AS104"/>
      <c r="AT104"/>
      <c r="AU104"/>
      <c r="AV104"/>
    </row>
    <row r="105" spans="1:58" ht="30">
      <c r="A105" s="37" t="s">
        <v>419</v>
      </c>
      <c r="B105" s="38">
        <v>211</v>
      </c>
      <c r="C105" s="43"/>
      <c r="D105" s="40" t="s">
        <v>214</v>
      </c>
      <c r="E105" s="41" t="s">
        <v>413</v>
      </c>
      <c r="F105" s="40" t="s">
        <v>414</v>
      </c>
      <c r="G105" s="40" t="s">
        <v>415</v>
      </c>
      <c r="H105" s="38" t="s">
        <v>61</v>
      </c>
      <c r="I105" s="42" t="s">
        <v>340</v>
      </c>
      <c r="J105" s="43"/>
      <c r="K105" s="42" t="s">
        <v>63</v>
      </c>
      <c r="L105" s="42" t="s">
        <v>63</v>
      </c>
      <c r="M105" s="42" t="s">
        <v>64</v>
      </c>
      <c r="N105" s="42">
        <v>72</v>
      </c>
      <c r="O105" s="42" t="s">
        <v>95</v>
      </c>
      <c r="P105" s="44" t="s">
        <v>96</v>
      </c>
      <c r="Q105" s="43"/>
      <c r="R105" s="38" t="s">
        <v>67</v>
      </c>
      <c r="S105" s="38" t="s">
        <v>67</v>
      </c>
      <c r="T105" s="38">
        <v>13290</v>
      </c>
      <c r="U105" s="40" t="s">
        <v>420</v>
      </c>
      <c r="V105" s="40" t="s">
        <v>219</v>
      </c>
      <c r="W105" s="40" t="s">
        <v>214</v>
      </c>
      <c r="X105" s="40">
        <v>6.5</v>
      </c>
      <c r="Y105" s="38"/>
      <c r="Z105" s="38">
        <v>18.7</v>
      </c>
      <c r="AA105" s="43"/>
      <c r="AB105" s="38" t="str">
        <f t="shared" si="15"/>
        <v>LC50</v>
      </c>
      <c r="AC105" s="38">
        <f t="shared" si="24"/>
        <v>5</v>
      </c>
      <c r="AD105" s="45">
        <f t="shared" si="16"/>
        <v>2658</v>
      </c>
      <c r="AE105" s="46" t="s">
        <v>99</v>
      </c>
      <c r="AF105" s="38">
        <f t="shared" si="14"/>
        <v>2</v>
      </c>
      <c r="AG105" s="45">
        <f t="shared" si="17"/>
        <v>1329</v>
      </c>
      <c r="AH105" s="43"/>
      <c r="AI105" s="47" t="str">
        <f t="shared" si="18"/>
        <v>LC50</v>
      </c>
      <c r="AJ105" s="48" t="s">
        <v>100</v>
      </c>
      <c r="AK105" s="48" t="str">
        <f t="shared" si="19"/>
        <v xml:space="preserve">Acute </v>
      </c>
      <c r="AL105" s="48" t="str">
        <f t="shared" si="20"/>
        <v>n</v>
      </c>
      <c r="AM105" s="39" t="str">
        <f t="shared" si="21"/>
        <v>Mortality</v>
      </c>
      <c r="AN105" s="48" t="s">
        <v>71</v>
      </c>
      <c r="AO105" s="49">
        <f t="shared" si="22"/>
        <v>72</v>
      </c>
      <c r="AP105" s="48" t="s">
        <v>208</v>
      </c>
      <c r="AQ105" s="43"/>
      <c r="AR105" s="50">
        <f t="shared" si="23"/>
        <v>1329</v>
      </c>
      <c r="AS105"/>
      <c r="AT105"/>
      <c r="AU105"/>
      <c r="AV105"/>
    </row>
    <row r="106" spans="1:58" ht="30">
      <c r="A106" s="37" t="s">
        <v>421</v>
      </c>
      <c r="B106" s="38">
        <v>211</v>
      </c>
      <c r="C106" s="43"/>
      <c r="D106" s="40" t="s">
        <v>214</v>
      </c>
      <c r="E106" s="41" t="s">
        <v>413</v>
      </c>
      <c r="F106" s="40" t="s">
        <v>414</v>
      </c>
      <c r="G106" s="40" t="s">
        <v>415</v>
      </c>
      <c r="H106" s="38" t="s">
        <v>61</v>
      </c>
      <c r="I106" s="42" t="s">
        <v>340</v>
      </c>
      <c r="J106" s="43"/>
      <c r="K106" s="42" t="s">
        <v>63</v>
      </c>
      <c r="L106" s="42" t="s">
        <v>63</v>
      </c>
      <c r="M106" s="42" t="s">
        <v>64</v>
      </c>
      <c r="N106" s="42">
        <v>96</v>
      </c>
      <c r="O106" s="42" t="s">
        <v>95</v>
      </c>
      <c r="P106" s="44" t="s">
        <v>96</v>
      </c>
      <c r="Q106" s="43"/>
      <c r="R106" s="38" t="s">
        <v>67</v>
      </c>
      <c r="S106" s="38" t="s">
        <v>67</v>
      </c>
      <c r="T106" s="38">
        <v>8490</v>
      </c>
      <c r="U106" s="40" t="s">
        <v>422</v>
      </c>
      <c r="V106" s="40" t="s">
        <v>219</v>
      </c>
      <c r="W106" s="40" t="s">
        <v>214</v>
      </c>
      <c r="X106" s="40">
        <v>6.5</v>
      </c>
      <c r="Y106" s="38"/>
      <c r="Z106" s="38">
        <v>18.7</v>
      </c>
      <c r="AA106" s="43"/>
      <c r="AB106" s="38" t="str">
        <f t="shared" si="15"/>
        <v>LC50</v>
      </c>
      <c r="AC106" s="38">
        <f t="shared" si="24"/>
        <v>5</v>
      </c>
      <c r="AD106" s="45">
        <f t="shared" si="16"/>
        <v>1698</v>
      </c>
      <c r="AE106" s="46" t="s">
        <v>99</v>
      </c>
      <c r="AF106" s="38">
        <f t="shared" si="14"/>
        <v>2</v>
      </c>
      <c r="AG106" s="45">
        <f t="shared" si="17"/>
        <v>849</v>
      </c>
      <c r="AH106" s="43"/>
      <c r="AI106" s="47" t="str">
        <f t="shared" si="18"/>
        <v>LC50</v>
      </c>
      <c r="AJ106" s="48" t="s">
        <v>100</v>
      </c>
      <c r="AK106" s="48" t="str">
        <f t="shared" si="19"/>
        <v xml:space="preserve">Acute </v>
      </c>
      <c r="AL106" s="48" t="str">
        <f t="shared" si="20"/>
        <v>n</v>
      </c>
      <c r="AM106" s="39" t="str">
        <f t="shared" si="21"/>
        <v>Mortality</v>
      </c>
      <c r="AN106" s="48" t="s">
        <v>71</v>
      </c>
      <c r="AO106" s="49">
        <f t="shared" si="22"/>
        <v>96</v>
      </c>
      <c r="AP106" s="48" t="s">
        <v>205</v>
      </c>
      <c r="AQ106" s="43"/>
      <c r="AR106" s="50">
        <f t="shared" si="23"/>
        <v>849</v>
      </c>
      <c r="AS106"/>
      <c r="AT106"/>
      <c r="AU106"/>
      <c r="AV106"/>
    </row>
    <row r="107" spans="1:58">
      <c r="A107" s="37" t="s">
        <v>423</v>
      </c>
      <c r="B107" s="38">
        <v>206</v>
      </c>
      <c r="C107" s="43"/>
      <c r="D107" s="40" t="s">
        <v>214</v>
      </c>
      <c r="E107" s="41" t="s">
        <v>424</v>
      </c>
      <c r="F107" s="40" t="s">
        <v>425</v>
      </c>
      <c r="G107" s="40" t="s">
        <v>426</v>
      </c>
      <c r="H107" s="38" t="s">
        <v>61</v>
      </c>
      <c r="I107" s="42" t="s">
        <v>340</v>
      </c>
      <c r="J107" s="43"/>
      <c r="K107" s="42" t="s">
        <v>63</v>
      </c>
      <c r="L107" s="42" t="s">
        <v>63</v>
      </c>
      <c r="M107" s="42" t="s">
        <v>64</v>
      </c>
      <c r="N107" s="42">
        <v>24</v>
      </c>
      <c r="O107" s="42" t="s">
        <v>95</v>
      </c>
      <c r="P107" s="44" t="s">
        <v>96</v>
      </c>
      <c r="Q107" s="43"/>
      <c r="R107" s="38" t="s">
        <v>67</v>
      </c>
      <c r="S107" s="38" t="s">
        <v>67</v>
      </c>
      <c r="T107" s="38">
        <v>337</v>
      </c>
      <c r="U107" s="40" t="s">
        <v>427</v>
      </c>
      <c r="V107" s="40" t="s">
        <v>219</v>
      </c>
      <c r="W107" s="40" t="s">
        <v>214</v>
      </c>
      <c r="X107" s="40">
        <v>6.5</v>
      </c>
      <c r="Y107" s="38"/>
      <c r="Z107" s="38">
        <v>17.89</v>
      </c>
      <c r="AA107" s="43"/>
      <c r="AB107" s="38" t="str">
        <f t="shared" si="15"/>
        <v>LC50</v>
      </c>
      <c r="AC107" s="38">
        <f t="shared" si="24"/>
        <v>5</v>
      </c>
      <c r="AD107" s="45">
        <f t="shared" si="16"/>
        <v>67.400000000000006</v>
      </c>
      <c r="AE107" s="46" t="s">
        <v>99</v>
      </c>
      <c r="AF107" s="38">
        <f t="shared" si="14"/>
        <v>2</v>
      </c>
      <c r="AG107" s="45">
        <f t="shared" si="17"/>
        <v>33.700000000000003</v>
      </c>
      <c r="AH107" s="43"/>
      <c r="AI107" s="47" t="str">
        <f t="shared" si="18"/>
        <v>LC50</v>
      </c>
      <c r="AJ107" s="48" t="s">
        <v>100</v>
      </c>
      <c r="AK107" s="48" t="str">
        <f t="shared" si="19"/>
        <v xml:space="preserve">Acute </v>
      </c>
      <c r="AL107" s="48" t="str">
        <f t="shared" si="20"/>
        <v>n</v>
      </c>
      <c r="AM107" s="39" t="str">
        <f t="shared" si="21"/>
        <v>Mortality</v>
      </c>
      <c r="AN107" s="48" t="s">
        <v>71</v>
      </c>
      <c r="AO107" s="49">
        <f t="shared" si="22"/>
        <v>24</v>
      </c>
      <c r="AP107" s="48" t="s">
        <v>72</v>
      </c>
      <c r="AQ107" s="43"/>
      <c r="AR107" s="50">
        <f t="shared" si="23"/>
        <v>33.700000000000003</v>
      </c>
      <c r="AS107"/>
      <c r="AT107"/>
      <c r="AU107"/>
      <c r="AV107"/>
    </row>
    <row r="108" spans="1:58">
      <c r="A108" s="37" t="s">
        <v>428</v>
      </c>
      <c r="B108" s="38" t="s">
        <v>428</v>
      </c>
      <c r="C108" s="43"/>
      <c r="D108" s="40" t="s">
        <v>214</v>
      </c>
      <c r="E108" s="41" t="s">
        <v>424</v>
      </c>
      <c r="F108" s="40" t="s">
        <v>425</v>
      </c>
      <c r="G108" s="40" t="s">
        <v>426</v>
      </c>
      <c r="H108" s="38" t="s">
        <v>61</v>
      </c>
      <c r="I108" s="42" t="s">
        <v>340</v>
      </c>
      <c r="J108" s="43"/>
      <c r="K108" s="42" t="s">
        <v>63</v>
      </c>
      <c r="L108" s="42" t="s">
        <v>63</v>
      </c>
      <c r="M108" s="42" t="s">
        <v>64</v>
      </c>
      <c r="N108" s="42">
        <v>48</v>
      </c>
      <c r="O108" s="42" t="s">
        <v>95</v>
      </c>
      <c r="P108" s="44" t="s">
        <v>96</v>
      </c>
      <c r="Q108" s="43"/>
      <c r="R108" s="38" t="s">
        <v>67</v>
      </c>
      <c r="S108" s="38" t="s">
        <v>67</v>
      </c>
      <c r="T108" s="38">
        <v>239</v>
      </c>
      <c r="U108" s="40" t="s">
        <v>429</v>
      </c>
      <c r="V108" s="40" t="s">
        <v>219</v>
      </c>
      <c r="W108" s="40" t="s">
        <v>214</v>
      </c>
      <c r="X108" s="40">
        <v>6.5</v>
      </c>
      <c r="Y108" s="38"/>
      <c r="Z108" s="38">
        <v>17.89</v>
      </c>
      <c r="AA108" s="43"/>
      <c r="AB108" s="38" t="str">
        <f t="shared" si="15"/>
        <v>LC50</v>
      </c>
      <c r="AC108" s="38">
        <f t="shared" si="24"/>
        <v>5</v>
      </c>
      <c r="AD108" s="45">
        <f t="shared" si="16"/>
        <v>47.8</v>
      </c>
      <c r="AE108" s="46" t="s">
        <v>99</v>
      </c>
      <c r="AF108" s="38">
        <f t="shared" si="14"/>
        <v>2</v>
      </c>
      <c r="AG108" s="45">
        <f t="shared" si="17"/>
        <v>23.9</v>
      </c>
      <c r="AH108" s="43"/>
      <c r="AI108" s="47" t="str">
        <f t="shared" si="18"/>
        <v>LC50</v>
      </c>
      <c r="AJ108" s="48" t="s">
        <v>100</v>
      </c>
      <c r="AK108" s="48" t="str">
        <f t="shared" si="19"/>
        <v xml:space="preserve">Acute </v>
      </c>
      <c r="AL108" s="48" t="str">
        <f t="shared" si="20"/>
        <v>n</v>
      </c>
      <c r="AM108" s="39" t="str">
        <f t="shared" si="21"/>
        <v>Mortality</v>
      </c>
      <c r="AN108" s="48" t="s">
        <v>71</v>
      </c>
      <c r="AO108" s="49">
        <f t="shared" si="22"/>
        <v>48</v>
      </c>
      <c r="AP108" s="48" t="s">
        <v>114</v>
      </c>
      <c r="AQ108" s="43"/>
      <c r="AR108" s="50">
        <f t="shared" si="23"/>
        <v>23.9</v>
      </c>
      <c r="AS108"/>
      <c r="AT108"/>
      <c r="AU108"/>
      <c r="AV108"/>
    </row>
    <row r="109" spans="1:58">
      <c r="A109" s="37" t="s">
        <v>430</v>
      </c>
      <c r="B109" s="38" t="s">
        <v>428</v>
      </c>
      <c r="C109" s="43"/>
      <c r="D109" s="40" t="s">
        <v>214</v>
      </c>
      <c r="E109" s="41" t="s">
        <v>424</v>
      </c>
      <c r="F109" s="40" t="s">
        <v>425</v>
      </c>
      <c r="G109" s="40" t="s">
        <v>426</v>
      </c>
      <c r="H109" s="38" t="s">
        <v>61</v>
      </c>
      <c r="I109" s="42" t="s">
        <v>340</v>
      </c>
      <c r="J109" s="43"/>
      <c r="K109" s="42" t="s">
        <v>63</v>
      </c>
      <c r="L109" s="42" t="s">
        <v>63</v>
      </c>
      <c r="M109" s="42" t="s">
        <v>64</v>
      </c>
      <c r="N109" s="42">
        <v>72</v>
      </c>
      <c r="O109" s="42" t="s">
        <v>95</v>
      </c>
      <c r="P109" s="44" t="s">
        <v>96</v>
      </c>
      <c r="Q109" s="43"/>
      <c r="R109" s="38" t="s">
        <v>67</v>
      </c>
      <c r="S109" s="38" t="s">
        <v>67</v>
      </c>
      <c r="T109" s="38">
        <v>176</v>
      </c>
      <c r="U109" s="40" t="s">
        <v>431</v>
      </c>
      <c r="V109" s="40" t="s">
        <v>219</v>
      </c>
      <c r="W109" s="40" t="s">
        <v>214</v>
      </c>
      <c r="X109" s="40">
        <v>6.5</v>
      </c>
      <c r="Y109" s="38"/>
      <c r="Z109" s="38">
        <v>17.89</v>
      </c>
      <c r="AA109" s="43"/>
      <c r="AB109" s="38" t="str">
        <f t="shared" si="15"/>
        <v>LC50</v>
      </c>
      <c r="AC109" s="38">
        <f t="shared" si="24"/>
        <v>5</v>
      </c>
      <c r="AD109" s="45">
        <f t="shared" si="16"/>
        <v>35.200000000000003</v>
      </c>
      <c r="AE109" s="46" t="s">
        <v>99</v>
      </c>
      <c r="AF109" s="38">
        <f t="shared" si="14"/>
        <v>2</v>
      </c>
      <c r="AG109" s="45">
        <f t="shared" si="17"/>
        <v>17.600000000000001</v>
      </c>
      <c r="AH109" s="43"/>
      <c r="AI109" s="47" t="str">
        <f t="shared" si="18"/>
        <v>LC50</v>
      </c>
      <c r="AJ109" s="48" t="s">
        <v>100</v>
      </c>
      <c r="AK109" s="48" t="str">
        <f t="shared" si="19"/>
        <v xml:space="preserve">Acute </v>
      </c>
      <c r="AL109" s="48" t="str">
        <f t="shared" si="20"/>
        <v>n</v>
      </c>
      <c r="AM109" s="39" t="str">
        <f t="shared" si="21"/>
        <v>Mortality</v>
      </c>
      <c r="AN109" s="48" t="s">
        <v>71</v>
      </c>
      <c r="AO109" s="49">
        <f t="shared" si="22"/>
        <v>72</v>
      </c>
      <c r="AP109" s="48" t="s">
        <v>208</v>
      </c>
      <c r="AQ109" s="43"/>
      <c r="AR109" s="50">
        <f t="shared" si="23"/>
        <v>17.600000000000001</v>
      </c>
      <c r="AS109"/>
      <c r="AT109"/>
      <c r="AU109"/>
      <c r="AV109"/>
    </row>
    <row r="110" spans="1:58">
      <c r="A110" s="37" t="s">
        <v>432</v>
      </c>
      <c r="B110" s="38" t="s">
        <v>428</v>
      </c>
      <c r="C110" s="43"/>
      <c r="D110" s="40" t="s">
        <v>214</v>
      </c>
      <c r="E110" s="41" t="s">
        <v>424</v>
      </c>
      <c r="F110" s="40" t="s">
        <v>425</v>
      </c>
      <c r="G110" s="40" t="s">
        <v>426</v>
      </c>
      <c r="H110" s="38" t="s">
        <v>61</v>
      </c>
      <c r="I110" s="42" t="s">
        <v>340</v>
      </c>
      <c r="J110" s="43"/>
      <c r="K110" s="42" t="s">
        <v>63</v>
      </c>
      <c r="L110" s="42" t="s">
        <v>63</v>
      </c>
      <c r="M110" s="42" t="s">
        <v>64</v>
      </c>
      <c r="N110" s="42">
        <v>96</v>
      </c>
      <c r="O110" s="42" t="s">
        <v>95</v>
      </c>
      <c r="P110" s="44" t="s">
        <v>96</v>
      </c>
      <c r="Q110" s="43"/>
      <c r="R110" s="38" t="s">
        <v>67</v>
      </c>
      <c r="S110" s="38" t="s">
        <v>67</v>
      </c>
      <c r="T110" s="38">
        <v>123</v>
      </c>
      <c r="U110" s="40" t="s">
        <v>433</v>
      </c>
      <c r="V110" s="40" t="s">
        <v>219</v>
      </c>
      <c r="W110" s="40" t="s">
        <v>214</v>
      </c>
      <c r="X110" s="40">
        <v>6.5</v>
      </c>
      <c r="Y110" s="38"/>
      <c r="Z110" s="38">
        <v>17.89</v>
      </c>
      <c r="AA110" s="43"/>
      <c r="AB110" s="38" t="str">
        <f t="shared" si="15"/>
        <v>LC50</v>
      </c>
      <c r="AC110" s="38">
        <f t="shared" si="24"/>
        <v>5</v>
      </c>
      <c r="AD110" s="45">
        <f t="shared" si="16"/>
        <v>24.6</v>
      </c>
      <c r="AE110" s="46" t="s">
        <v>99</v>
      </c>
      <c r="AF110" s="38">
        <f t="shared" si="14"/>
        <v>2</v>
      </c>
      <c r="AG110" s="45">
        <f t="shared" si="17"/>
        <v>12.3</v>
      </c>
      <c r="AH110" s="43"/>
      <c r="AI110" s="47" t="str">
        <f t="shared" si="18"/>
        <v>LC50</v>
      </c>
      <c r="AJ110" s="48" t="s">
        <v>100</v>
      </c>
      <c r="AK110" s="48" t="str">
        <f t="shared" si="19"/>
        <v xml:space="preserve">Acute </v>
      </c>
      <c r="AL110" s="48" t="str">
        <f t="shared" si="20"/>
        <v>n</v>
      </c>
      <c r="AM110" s="39" t="str">
        <f t="shared" si="21"/>
        <v>Mortality</v>
      </c>
      <c r="AN110" s="48" t="s">
        <v>71</v>
      </c>
      <c r="AO110" s="49">
        <f t="shared" si="22"/>
        <v>96</v>
      </c>
      <c r="AP110" s="48" t="s">
        <v>205</v>
      </c>
      <c r="AQ110" s="43"/>
      <c r="AR110" s="50">
        <f t="shared" si="23"/>
        <v>12.3</v>
      </c>
      <c r="AS110"/>
      <c r="AT110"/>
      <c r="AU110"/>
      <c r="AV110"/>
    </row>
    <row r="111" spans="1:58" s="71" customFormat="1">
      <c r="A111" s="37" t="s">
        <v>434</v>
      </c>
      <c r="B111" s="67">
        <v>222</v>
      </c>
      <c r="C111" s="70"/>
      <c r="D111" s="40" t="s">
        <v>273</v>
      </c>
      <c r="E111" s="41" t="s">
        <v>435</v>
      </c>
      <c r="F111" s="40" t="s">
        <v>321</v>
      </c>
      <c r="G111" s="40" t="s">
        <v>347</v>
      </c>
      <c r="H111" s="67" t="s">
        <v>61</v>
      </c>
      <c r="I111" s="40" t="s">
        <v>436</v>
      </c>
      <c r="K111" s="42" t="s">
        <v>63</v>
      </c>
      <c r="L111" s="42" t="s">
        <v>63</v>
      </c>
      <c r="M111" s="42" t="s">
        <v>341</v>
      </c>
      <c r="N111" s="42">
        <v>30</v>
      </c>
      <c r="O111" s="42" t="s">
        <v>65</v>
      </c>
      <c r="P111" s="44" t="s">
        <v>66</v>
      </c>
      <c r="Q111" s="67"/>
      <c r="R111" s="67" t="s">
        <v>67</v>
      </c>
      <c r="S111" s="67" t="s">
        <v>67</v>
      </c>
      <c r="T111" s="67">
        <v>3000</v>
      </c>
      <c r="U111" s="40" t="s">
        <v>437</v>
      </c>
      <c r="V111" s="40" t="s">
        <v>438</v>
      </c>
      <c r="W111" s="40" t="s">
        <v>273</v>
      </c>
      <c r="X111" s="40" t="s">
        <v>439</v>
      </c>
      <c r="Y111" s="70"/>
      <c r="Z111" s="70" t="s">
        <v>440</v>
      </c>
      <c r="AB111" s="67" t="s">
        <v>341</v>
      </c>
      <c r="AC111" s="67">
        <v>5</v>
      </c>
      <c r="AD111" s="72">
        <f t="shared" si="16"/>
        <v>600</v>
      </c>
      <c r="AE111" s="73" t="s">
        <v>66</v>
      </c>
      <c r="AF111" s="67">
        <v>2</v>
      </c>
      <c r="AG111" s="72">
        <f>AD111/AF111</f>
        <v>300</v>
      </c>
      <c r="AI111" s="47" t="str">
        <f t="shared" si="18"/>
        <v>NR</v>
      </c>
      <c r="AJ111" s="74" t="s">
        <v>100</v>
      </c>
      <c r="AK111" s="74" t="s">
        <v>66</v>
      </c>
      <c r="AL111" s="74" t="s">
        <v>441</v>
      </c>
      <c r="AM111" s="70" t="s">
        <v>63</v>
      </c>
      <c r="AN111" s="74" t="s">
        <v>71</v>
      </c>
      <c r="AO111" s="75">
        <f>N111</f>
        <v>30</v>
      </c>
      <c r="AP111" s="74" t="s">
        <v>205</v>
      </c>
      <c r="AR111" s="76">
        <f>AG111</f>
        <v>300</v>
      </c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8">
      <c r="A112" s="77" t="s">
        <v>442</v>
      </c>
      <c r="B112" s="38">
        <v>158</v>
      </c>
      <c r="C112" s="39"/>
      <c r="D112" s="40" t="s">
        <v>129</v>
      </c>
      <c r="E112" s="41" t="s">
        <v>443</v>
      </c>
      <c r="F112" s="40" t="s">
        <v>59</v>
      </c>
      <c r="G112" s="40" t="s">
        <v>60</v>
      </c>
      <c r="H112" s="38" t="s">
        <v>61</v>
      </c>
      <c r="I112" s="67" t="s">
        <v>131</v>
      </c>
      <c r="J112" s="43"/>
      <c r="K112" s="42" t="s">
        <v>132</v>
      </c>
      <c r="L112" s="42" t="s">
        <v>132</v>
      </c>
      <c r="M112" s="42" t="s">
        <v>125</v>
      </c>
      <c r="N112" s="42">
        <v>30</v>
      </c>
      <c r="O112" s="42" t="s">
        <v>65</v>
      </c>
      <c r="P112" s="44" t="s">
        <v>66</v>
      </c>
      <c r="Q112" s="38"/>
      <c r="R112" s="38" t="s">
        <v>67</v>
      </c>
      <c r="S112" s="38" t="s">
        <v>67</v>
      </c>
      <c r="T112" s="78">
        <v>22000</v>
      </c>
      <c r="U112" s="40" t="s">
        <v>444</v>
      </c>
      <c r="V112" s="40" t="s">
        <v>134</v>
      </c>
      <c r="W112" s="40" t="s">
        <v>129</v>
      </c>
      <c r="X112" s="40">
        <v>7</v>
      </c>
      <c r="Y112" s="39"/>
      <c r="Z112" s="39"/>
      <c r="AA112" s="43"/>
      <c r="AB112" s="38" t="str">
        <f t="shared" ref="AB112" si="26">M112</f>
        <v>EC50</v>
      </c>
      <c r="AC112" s="38">
        <f t="shared" si="24"/>
        <v>5</v>
      </c>
      <c r="AD112" s="45">
        <f t="shared" si="16"/>
        <v>4400</v>
      </c>
      <c r="AE112" s="46" t="str">
        <f t="shared" ref="AE112" si="27">P112</f>
        <v>Chronic</v>
      </c>
      <c r="AF112" s="38">
        <f t="shared" ref="AF112" si="28">VLOOKUP(AE112,$BA$22:$BB$23,2,FALSE)</f>
        <v>1</v>
      </c>
      <c r="AG112" s="45">
        <f t="shared" ref="AG112" si="29">AD112/AF112</f>
        <v>4400</v>
      </c>
      <c r="AH112" s="43"/>
      <c r="AI112" s="47" t="str">
        <f t="shared" si="18"/>
        <v>EC50</v>
      </c>
      <c r="AJ112" s="48" t="s">
        <v>70</v>
      </c>
      <c r="AK112" s="48" t="str">
        <f t="shared" ref="AK112" si="30">P112</f>
        <v>Chronic</v>
      </c>
      <c r="AL112" s="48" t="str">
        <f t="shared" ref="AL112" si="31">IF(AK112="chronic","y","n")</f>
        <v>y</v>
      </c>
      <c r="AM112" s="39" t="str">
        <f t="shared" ref="AM112" si="32">L112</f>
        <v>Immobility</v>
      </c>
      <c r="AN112" s="48" t="s">
        <v>71</v>
      </c>
      <c r="AO112" s="49">
        <f t="shared" ref="AO112" si="33">N112</f>
        <v>30</v>
      </c>
      <c r="AP112" s="48" t="s">
        <v>72</v>
      </c>
      <c r="AQ112" s="43"/>
      <c r="AR112" s="50">
        <f t="shared" ref="AR112" si="34">AG112</f>
        <v>4400</v>
      </c>
      <c r="AS112"/>
      <c r="AT112"/>
      <c r="AU112"/>
      <c r="AV112"/>
    </row>
    <row r="113" spans="1:49">
      <c r="A113" s="37" t="s">
        <v>445</v>
      </c>
      <c r="B113" s="38">
        <v>158</v>
      </c>
      <c r="C113" s="39"/>
      <c r="D113" s="40" t="s">
        <v>129</v>
      </c>
      <c r="E113" s="41" t="s">
        <v>443</v>
      </c>
      <c r="F113" s="40" t="s">
        <v>59</v>
      </c>
      <c r="G113" s="40" t="s">
        <v>60</v>
      </c>
      <c r="H113" s="38" t="s">
        <v>61</v>
      </c>
      <c r="I113" s="67" t="s">
        <v>131</v>
      </c>
      <c r="J113" s="43"/>
      <c r="K113" s="42" t="s">
        <v>132</v>
      </c>
      <c r="L113" s="42" t="s">
        <v>132</v>
      </c>
      <c r="M113" s="42" t="s">
        <v>125</v>
      </c>
      <c r="N113" s="42">
        <v>30</v>
      </c>
      <c r="O113" s="42" t="s">
        <v>65</v>
      </c>
      <c r="P113" s="44" t="s">
        <v>66</v>
      </c>
      <c r="Q113" s="38"/>
      <c r="R113" s="38" t="s">
        <v>67</v>
      </c>
      <c r="S113" s="38" t="s">
        <v>67</v>
      </c>
      <c r="T113" s="38">
        <v>21000</v>
      </c>
      <c r="U113" s="40" t="s">
        <v>446</v>
      </c>
      <c r="V113" s="40" t="s">
        <v>134</v>
      </c>
      <c r="W113" s="40" t="s">
        <v>129</v>
      </c>
      <c r="X113" s="40">
        <v>7</v>
      </c>
      <c r="Y113" s="39"/>
      <c r="Z113" s="39"/>
      <c r="AA113" s="43"/>
      <c r="AB113" s="38" t="str">
        <f t="shared" si="15"/>
        <v>EC50</v>
      </c>
      <c r="AC113" s="38">
        <f t="shared" si="24"/>
        <v>5</v>
      </c>
      <c r="AD113" s="45">
        <f t="shared" si="16"/>
        <v>4200</v>
      </c>
      <c r="AE113" s="46" t="str">
        <f t="shared" si="25"/>
        <v>Chronic</v>
      </c>
      <c r="AF113" s="38">
        <f t="shared" si="14"/>
        <v>1</v>
      </c>
      <c r="AG113" s="45">
        <f t="shared" si="17"/>
        <v>4200</v>
      </c>
      <c r="AH113" s="43"/>
      <c r="AI113" s="47" t="str">
        <f t="shared" si="18"/>
        <v>EC50</v>
      </c>
      <c r="AJ113" s="48" t="s">
        <v>70</v>
      </c>
      <c r="AK113" s="48" t="str">
        <f t="shared" si="19"/>
        <v>Chronic</v>
      </c>
      <c r="AL113" s="48" t="str">
        <f t="shared" si="20"/>
        <v>y</v>
      </c>
      <c r="AM113" s="39" t="str">
        <f t="shared" si="21"/>
        <v>Immobility</v>
      </c>
      <c r="AN113" s="48" t="s">
        <v>71</v>
      </c>
      <c r="AO113" s="49">
        <f t="shared" si="22"/>
        <v>30</v>
      </c>
      <c r="AP113" s="48" t="s">
        <v>72</v>
      </c>
      <c r="AQ113" s="43"/>
      <c r="AR113" s="50">
        <f t="shared" si="23"/>
        <v>4200</v>
      </c>
      <c r="AS113"/>
      <c r="AT113"/>
      <c r="AU113"/>
      <c r="AV113"/>
    </row>
    <row r="114" spans="1:49">
      <c r="A114" s="37" t="s">
        <v>447</v>
      </c>
      <c r="B114" s="38">
        <v>158</v>
      </c>
      <c r="C114" s="39"/>
      <c r="D114" s="40" t="s">
        <v>129</v>
      </c>
      <c r="E114" s="41" t="s">
        <v>443</v>
      </c>
      <c r="F114" s="40" t="s">
        <v>59</v>
      </c>
      <c r="G114" s="40" t="s">
        <v>60</v>
      </c>
      <c r="H114" s="38" t="s">
        <v>61</v>
      </c>
      <c r="I114" s="67" t="s">
        <v>131</v>
      </c>
      <c r="J114" s="43"/>
      <c r="K114" s="42" t="s">
        <v>132</v>
      </c>
      <c r="L114" s="42" t="s">
        <v>132</v>
      </c>
      <c r="M114" s="42" t="s">
        <v>125</v>
      </c>
      <c r="N114" s="42">
        <v>96</v>
      </c>
      <c r="O114" s="42" t="s">
        <v>95</v>
      </c>
      <c r="P114" s="44" t="s">
        <v>99</v>
      </c>
      <c r="Q114" s="38"/>
      <c r="R114" s="38" t="s">
        <v>67</v>
      </c>
      <c r="S114" s="38" t="s">
        <v>67</v>
      </c>
      <c r="T114" s="38">
        <v>32000</v>
      </c>
      <c r="U114" s="40" t="s">
        <v>448</v>
      </c>
      <c r="V114" s="40" t="s">
        <v>134</v>
      </c>
      <c r="W114" s="40" t="s">
        <v>129</v>
      </c>
      <c r="X114" s="40">
        <v>7</v>
      </c>
      <c r="Y114" s="39"/>
      <c r="Z114" s="39"/>
      <c r="AA114" s="43"/>
      <c r="AB114" s="38" t="str">
        <f t="shared" si="15"/>
        <v>EC50</v>
      </c>
      <c r="AC114" s="38">
        <f t="shared" si="24"/>
        <v>5</v>
      </c>
      <c r="AD114" s="45">
        <f t="shared" si="16"/>
        <v>6400</v>
      </c>
      <c r="AE114" s="46" t="str">
        <f t="shared" si="25"/>
        <v>Acute</v>
      </c>
      <c r="AF114" s="38">
        <f t="shared" si="14"/>
        <v>2</v>
      </c>
      <c r="AG114" s="45">
        <f t="shared" si="17"/>
        <v>3200</v>
      </c>
      <c r="AH114" s="43"/>
      <c r="AI114" s="47" t="str">
        <f t="shared" si="18"/>
        <v>EC50</v>
      </c>
      <c r="AJ114" s="48" t="s">
        <v>100</v>
      </c>
      <c r="AK114" s="48" t="str">
        <f t="shared" si="19"/>
        <v>Acute</v>
      </c>
      <c r="AL114" s="48" t="str">
        <f t="shared" si="20"/>
        <v>n</v>
      </c>
      <c r="AM114" s="39" t="str">
        <f t="shared" si="21"/>
        <v>Immobility</v>
      </c>
      <c r="AN114" s="48" t="s">
        <v>71</v>
      </c>
      <c r="AO114" s="49">
        <f t="shared" si="22"/>
        <v>96</v>
      </c>
      <c r="AP114" s="48" t="s">
        <v>114</v>
      </c>
      <c r="AQ114" s="43"/>
      <c r="AR114" s="50">
        <f t="shared" si="23"/>
        <v>3200</v>
      </c>
      <c r="AS114"/>
      <c r="AT114"/>
      <c r="AU114"/>
      <c r="AV114"/>
    </row>
    <row r="115" spans="1:49">
      <c r="A115" s="37" t="s">
        <v>449</v>
      </c>
      <c r="B115" s="38">
        <v>160</v>
      </c>
      <c r="C115" s="43"/>
      <c r="D115" s="40" t="s">
        <v>450</v>
      </c>
      <c r="E115" s="41" t="s">
        <v>451</v>
      </c>
      <c r="F115" s="40" t="s">
        <v>321</v>
      </c>
      <c r="G115" s="40" t="s">
        <v>347</v>
      </c>
      <c r="H115" s="38" t="s">
        <v>61</v>
      </c>
      <c r="I115" s="42" t="s">
        <v>452</v>
      </c>
      <c r="J115" s="43"/>
      <c r="K115" s="42" t="s">
        <v>453</v>
      </c>
      <c r="L115" s="42" t="s">
        <v>453</v>
      </c>
      <c r="M115" s="42" t="s">
        <v>115</v>
      </c>
      <c r="N115" s="42">
        <v>7</v>
      </c>
      <c r="O115" s="42" t="s">
        <v>65</v>
      </c>
      <c r="P115" s="44" t="s">
        <v>66</v>
      </c>
      <c r="Q115" s="43"/>
      <c r="R115" s="38" t="s">
        <v>67</v>
      </c>
      <c r="S115" s="38" t="s">
        <v>67</v>
      </c>
      <c r="T115" s="38">
        <v>25600</v>
      </c>
      <c r="U115" s="40" t="s">
        <v>454</v>
      </c>
      <c r="V115" s="40" t="s">
        <v>455</v>
      </c>
      <c r="W115" s="40" t="s">
        <v>450</v>
      </c>
      <c r="X115" s="40">
        <v>7.2</v>
      </c>
      <c r="Y115" s="38"/>
      <c r="Z115" s="39">
        <v>94</v>
      </c>
      <c r="AA115" s="43"/>
      <c r="AB115" s="38" t="str">
        <f t="shared" si="15"/>
        <v>LOEC</v>
      </c>
      <c r="AC115" s="38">
        <f t="shared" si="24"/>
        <v>2.5</v>
      </c>
      <c r="AD115" s="45">
        <f t="shared" si="16"/>
        <v>10240</v>
      </c>
      <c r="AE115" s="46" t="str">
        <f t="shared" si="25"/>
        <v>Chronic</v>
      </c>
      <c r="AF115" s="38">
        <f t="shared" si="14"/>
        <v>1</v>
      </c>
      <c r="AG115" s="45">
        <f t="shared" si="17"/>
        <v>10240</v>
      </c>
      <c r="AH115" s="43"/>
      <c r="AI115" s="47" t="str">
        <f t="shared" si="18"/>
        <v>LOEC</v>
      </c>
      <c r="AJ115" s="48" t="s">
        <v>70</v>
      </c>
      <c r="AK115" s="48" t="str">
        <f t="shared" si="19"/>
        <v>Chronic</v>
      </c>
      <c r="AL115" s="48" t="str">
        <f t="shared" si="20"/>
        <v>y</v>
      </c>
      <c r="AM115" s="39" t="str">
        <f t="shared" si="21"/>
        <v>hatching time</v>
      </c>
      <c r="AN115" s="48" t="s">
        <v>71</v>
      </c>
      <c r="AO115" s="49">
        <f t="shared" si="22"/>
        <v>7</v>
      </c>
      <c r="AP115" s="48" t="s">
        <v>72</v>
      </c>
      <c r="AQ115" s="43"/>
      <c r="AR115" s="50">
        <f t="shared" si="23"/>
        <v>10240</v>
      </c>
      <c r="AS115"/>
      <c r="AT115"/>
      <c r="AU115"/>
      <c r="AV115"/>
    </row>
    <row r="116" spans="1:49">
      <c r="A116" s="79" t="s">
        <v>456</v>
      </c>
      <c r="B116" s="38">
        <v>160</v>
      </c>
      <c r="C116" s="39"/>
      <c r="D116" s="40" t="s">
        <v>450</v>
      </c>
      <c r="E116" s="41" t="s">
        <v>451</v>
      </c>
      <c r="F116" s="40" t="s">
        <v>321</v>
      </c>
      <c r="G116" s="40" t="s">
        <v>347</v>
      </c>
      <c r="H116" s="38" t="s">
        <v>61</v>
      </c>
      <c r="I116" s="42" t="s">
        <v>452</v>
      </c>
      <c r="J116" s="43"/>
      <c r="K116" s="42" t="s">
        <v>457</v>
      </c>
      <c r="L116" s="42" t="s">
        <v>457</v>
      </c>
      <c r="M116" s="42" t="s">
        <v>115</v>
      </c>
      <c r="N116" s="42">
        <v>7</v>
      </c>
      <c r="O116" s="42" t="s">
        <v>65</v>
      </c>
      <c r="P116" s="44" t="s">
        <v>66</v>
      </c>
      <c r="Q116" s="38"/>
      <c r="R116" s="38" t="s">
        <v>67</v>
      </c>
      <c r="S116" s="38" t="s">
        <v>67</v>
      </c>
      <c r="T116" s="38">
        <v>25600</v>
      </c>
      <c r="U116" s="40" t="s">
        <v>454</v>
      </c>
      <c r="V116" s="40" t="s">
        <v>455</v>
      </c>
      <c r="W116" s="40" t="s">
        <v>450</v>
      </c>
      <c r="X116" s="40">
        <v>7.2</v>
      </c>
      <c r="Y116" s="39"/>
      <c r="Z116" s="39">
        <v>94</v>
      </c>
      <c r="AA116" s="43"/>
      <c r="AB116" s="38" t="str">
        <f t="shared" si="15"/>
        <v>LOEC</v>
      </c>
      <c r="AC116" s="38">
        <f t="shared" si="24"/>
        <v>2.5</v>
      </c>
      <c r="AD116" s="45">
        <f t="shared" si="16"/>
        <v>10240</v>
      </c>
      <c r="AE116" s="46" t="str">
        <f t="shared" si="25"/>
        <v>Chronic</v>
      </c>
      <c r="AF116" s="38">
        <f t="shared" si="14"/>
        <v>1</v>
      </c>
      <c r="AG116" s="45">
        <f t="shared" si="17"/>
        <v>10240</v>
      </c>
      <c r="AH116" s="43"/>
      <c r="AI116" s="47" t="str">
        <f t="shared" si="18"/>
        <v>LOEC</v>
      </c>
      <c r="AJ116" s="48" t="s">
        <v>70</v>
      </c>
      <c r="AK116" s="48" t="str">
        <f t="shared" si="19"/>
        <v>Chronic</v>
      </c>
      <c r="AL116" s="48" t="str">
        <f t="shared" si="20"/>
        <v>y</v>
      </c>
      <c r="AM116" s="39" t="str">
        <f t="shared" si="21"/>
        <v>heart rate</v>
      </c>
      <c r="AN116" s="48" t="s">
        <v>123</v>
      </c>
      <c r="AO116" s="49">
        <f t="shared" si="22"/>
        <v>7</v>
      </c>
      <c r="AP116" s="48" t="s">
        <v>124</v>
      </c>
      <c r="AQ116" s="43"/>
      <c r="AR116" s="50">
        <f t="shared" si="23"/>
        <v>10240</v>
      </c>
      <c r="AS116"/>
      <c r="AT116"/>
      <c r="AU116"/>
      <c r="AV116"/>
    </row>
    <row r="117" spans="1:49">
      <c r="A117" s="37" t="s">
        <v>458</v>
      </c>
      <c r="B117" s="38">
        <v>194</v>
      </c>
      <c r="C117" s="43"/>
      <c r="D117" s="40" t="s">
        <v>108</v>
      </c>
      <c r="E117" s="41" t="s">
        <v>451</v>
      </c>
      <c r="F117" s="40" t="s">
        <v>321</v>
      </c>
      <c r="G117" s="40" t="s">
        <v>347</v>
      </c>
      <c r="H117" s="38" t="s">
        <v>61</v>
      </c>
      <c r="I117" s="42" t="s">
        <v>459</v>
      </c>
      <c r="J117" s="43"/>
      <c r="K117" s="42" t="s">
        <v>63</v>
      </c>
      <c r="L117" s="42" t="s">
        <v>63</v>
      </c>
      <c r="M117" s="42" t="s">
        <v>64</v>
      </c>
      <c r="N117" s="42">
        <v>96</v>
      </c>
      <c r="O117" s="42" t="s">
        <v>95</v>
      </c>
      <c r="P117" s="44" t="s">
        <v>96</v>
      </c>
      <c r="Q117" s="43"/>
      <c r="R117" s="38" t="s">
        <v>67</v>
      </c>
      <c r="S117" s="38" t="s">
        <v>67</v>
      </c>
      <c r="T117" s="38">
        <v>46600</v>
      </c>
      <c r="U117" s="40" t="s">
        <v>460</v>
      </c>
      <c r="V117" s="40" t="s">
        <v>374</v>
      </c>
      <c r="W117" s="40" t="s">
        <v>108</v>
      </c>
      <c r="X117" s="40" t="s">
        <v>461</v>
      </c>
      <c r="Y117" s="38"/>
      <c r="Z117" s="38">
        <v>34</v>
      </c>
      <c r="AA117" s="43"/>
      <c r="AB117" s="38" t="str">
        <f t="shared" si="15"/>
        <v>LC50</v>
      </c>
      <c r="AC117" s="38">
        <f t="shared" si="24"/>
        <v>5</v>
      </c>
      <c r="AD117" s="45">
        <f t="shared" si="16"/>
        <v>9320</v>
      </c>
      <c r="AE117" s="46" t="s">
        <v>99</v>
      </c>
      <c r="AF117" s="38">
        <f t="shared" si="14"/>
        <v>2</v>
      </c>
      <c r="AG117" s="45">
        <f t="shared" si="17"/>
        <v>4660</v>
      </c>
      <c r="AH117" s="43"/>
      <c r="AI117" s="47" t="str">
        <f t="shared" si="18"/>
        <v>LC50</v>
      </c>
      <c r="AJ117" s="48" t="s">
        <v>100</v>
      </c>
      <c r="AK117" s="48" t="str">
        <f t="shared" si="19"/>
        <v xml:space="preserve">Acute </v>
      </c>
      <c r="AL117" s="48" t="str">
        <f t="shared" si="20"/>
        <v>n</v>
      </c>
      <c r="AM117" s="39" t="str">
        <f t="shared" si="21"/>
        <v>Mortality</v>
      </c>
      <c r="AN117" s="48" t="s">
        <v>263</v>
      </c>
      <c r="AO117" s="49">
        <f t="shared" si="22"/>
        <v>96</v>
      </c>
      <c r="AP117" s="48" t="s">
        <v>264</v>
      </c>
      <c r="AQ117" s="43"/>
      <c r="AR117" s="50">
        <f t="shared" si="23"/>
        <v>4660</v>
      </c>
      <c r="AS117"/>
      <c r="AT117"/>
      <c r="AU117"/>
      <c r="AV117"/>
    </row>
    <row r="118" spans="1:49">
      <c r="A118" s="37" t="s">
        <v>462</v>
      </c>
      <c r="B118" s="38">
        <v>160</v>
      </c>
      <c r="C118" s="39"/>
      <c r="D118" s="40" t="s">
        <v>450</v>
      </c>
      <c r="E118" s="41" t="s">
        <v>451</v>
      </c>
      <c r="F118" s="40" t="s">
        <v>321</v>
      </c>
      <c r="G118" s="40" t="s">
        <v>347</v>
      </c>
      <c r="H118" s="38" t="s">
        <v>61</v>
      </c>
      <c r="I118" s="42" t="s">
        <v>452</v>
      </c>
      <c r="J118" s="43"/>
      <c r="K118" s="42" t="s">
        <v>63</v>
      </c>
      <c r="L118" s="42" t="s">
        <v>63</v>
      </c>
      <c r="M118" s="42" t="s">
        <v>85</v>
      </c>
      <c r="N118" s="42">
        <v>7</v>
      </c>
      <c r="O118" s="42" t="s">
        <v>65</v>
      </c>
      <c r="P118" s="44" t="s">
        <v>66</v>
      </c>
      <c r="Q118" s="38"/>
      <c r="R118" s="38" t="s">
        <v>67</v>
      </c>
      <c r="S118" s="38" t="s">
        <v>67</v>
      </c>
      <c r="T118" s="38">
        <v>48600</v>
      </c>
      <c r="U118" s="40" t="s">
        <v>463</v>
      </c>
      <c r="V118" s="40" t="s">
        <v>455</v>
      </c>
      <c r="W118" s="40" t="s">
        <v>450</v>
      </c>
      <c r="X118" s="40">
        <v>7.2</v>
      </c>
      <c r="Y118" s="39"/>
      <c r="Z118" s="39">
        <v>94</v>
      </c>
      <c r="AA118" s="43"/>
      <c r="AB118" s="38" t="str">
        <f t="shared" si="15"/>
        <v>NOEC</v>
      </c>
      <c r="AC118" s="38">
        <f t="shared" si="24"/>
        <v>1</v>
      </c>
      <c r="AD118" s="45">
        <f t="shared" si="16"/>
        <v>48600</v>
      </c>
      <c r="AE118" s="46" t="str">
        <f t="shared" si="25"/>
        <v>Chronic</v>
      </c>
      <c r="AF118" s="38">
        <f t="shared" si="14"/>
        <v>1</v>
      </c>
      <c r="AG118" s="45">
        <f t="shared" si="17"/>
        <v>48600</v>
      </c>
      <c r="AH118" s="43"/>
      <c r="AI118" s="47" t="str">
        <f t="shared" si="18"/>
        <v>NOEC</v>
      </c>
      <c r="AJ118" s="48" t="s">
        <v>70</v>
      </c>
      <c r="AK118" s="48" t="str">
        <f t="shared" si="19"/>
        <v>Chronic</v>
      </c>
      <c r="AL118" s="48" t="str">
        <f t="shared" si="20"/>
        <v>y</v>
      </c>
      <c r="AM118" s="39" t="str">
        <f t="shared" si="21"/>
        <v>Mortality</v>
      </c>
      <c r="AN118" s="48" t="s">
        <v>71</v>
      </c>
      <c r="AO118" s="49">
        <f t="shared" si="22"/>
        <v>7</v>
      </c>
      <c r="AP118" s="48" t="s">
        <v>72</v>
      </c>
      <c r="AQ118" s="48"/>
      <c r="AR118" s="50">
        <f t="shared" si="23"/>
        <v>48600</v>
      </c>
      <c r="AS118" s="2"/>
      <c r="AT118" s="2"/>
      <c r="AU118" s="9"/>
      <c r="AV118" s="2">
        <v>1</v>
      </c>
      <c r="AW118" t="s">
        <v>464</v>
      </c>
    </row>
    <row r="119" spans="1:49">
      <c r="A119" s="37" t="s">
        <v>465</v>
      </c>
      <c r="B119" s="38">
        <v>161</v>
      </c>
      <c r="C119" s="43"/>
      <c r="D119" s="40" t="s">
        <v>450</v>
      </c>
      <c r="E119" s="41" t="s">
        <v>451</v>
      </c>
      <c r="F119" s="40" t="s">
        <v>321</v>
      </c>
      <c r="G119" s="40" t="s">
        <v>347</v>
      </c>
      <c r="H119" s="38" t="s">
        <v>61</v>
      </c>
      <c r="I119" s="42" t="s">
        <v>62</v>
      </c>
      <c r="J119" s="43"/>
      <c r="K119" s="42" t="s">
        <v>63</v>
      </c>
      <c r="L119" s="42" t="s">
        <v>63</v>
      </c>
      <c r="M119" s="42" t="s">
        <v>85</v>
      </c>
      <c r="N119" s="42">
        <v>14</v>
      </c>
      <c r="O119" s="42" t="s">
        <v>65</v>
      </c>
      <c r="P119" s="44" t="s">
        <v>66</v>
      </c>
      <c r="Q119" s="43"/>
      <c r="R119" s="38" t="s">
        <v>67</v>
      </c>
      <c r="S119" s="38" t="s">
        <v>67</v>
      </c>
      <c r="T119" s="38">
        <v>25000</v>
      </c>
      <c r="U119" s="40" t="s">
        <v>466</v>
      </c>
      <c r="V119" s="40" t="s">
        <v>455</v>
      </c>
      <c r="W119" s="40" t="s">
        <v>450</v>
      </c>
      <c r="X119" s="40">
        <v>7.2</v>
      </c>
      <c r="Y119" s="38"/>
      <c r="Z119" s="38"/>
      <c r="AA119" s="43"/>
      <c r="AB119" s="38" t="str">
        <f t="shared" si="15"/>
        <v>NOEC</v>
      </c>
      <c r="AC119" s="38">
        <f t="shared" si="24"/>
        <v>1</v>
      </c>
      <c r="AD119" s="45">
        <f t="shared" si="16"/>
        <v>25000</v>
      </c>
      <c r="AE119" s="46" t="str">
        <f t="shared" si="25"/>
        <v>Chronic</v>
      </c>
      <c r="AF119" s="38">
        <f t="shared" si="14"/>
        <v>1</v>
      </c>
      <c r="AG119" s="45">
        <f t="shared" si="17"/>
        <v>25000</v>
      </c>
      <c r="AH119" s="43"/>
      <c r="AI119" s="47" t="str">
        <f t="shared" si="18"/>
        <v>NOEC</v>
      </c>
      <c r="AJ119" s="48" t="s">
        <v>70</v>
      </c>
      <c r="AK119" s="48" t="str">
        <f t="shared" si="19"/>
        <v>Chronic</v>
      </c>
      <c r="AL119" s="48" t="str">
        <f t="shared" si="20"/>
        <v>y</v>
      </c>
      <c r="AM119" s="39" t="str">
        <f t="shared" si="21"/>
        <v>Mortality</v>
      </c>
      <c r="AN119" s="48" t="s">
        <v>71</v>
      </c>
      <c r="AO119" s="49">
        <f t="shared" si="22"/>
        <v>14</v>
      </c>
      <c r="AP119" s="48" t="s">
        <v>114</v>
      </c>
      <c r="AQ119" s="48"/>
      <c r="AR119" s="50">
        <f t="shared" si="23"/>
        <v>25000</v>
      </c>
      <c r="AS119" s="2"/>
      <c r="AT119" s="3">
        <f>MIN(AR118,AR119)</f>
        <v>25000</v>
      </c>
      <c r="AU119" s="53">
        <f>AT119</f>
        <v>25000</v>
      </c>
      <c r="AV119" s="2">
        <v>1</v>
      </c>
      <c r="AW119" t="s">
        <v>464</v>
      </c>
    </row>
    <row r="120" spans="1:49">
      <c r="A120" s="37" t="s">
        <v>467</v>
      </c>
      <c r="B120" s="38">
        <v>162</v>
      </c>
      <c r="C120" s="43"/>
      <c r="D120" s="40" t="s">
        <v>450</v>
      </c>
      <c r="E120" s="41" t="s">
        <v>451</v>
      </c>
      <c r="F120" s="40" t="s">
        <v>321</v>
      </c>
      <c r="G120" s="40" t="s">
        <v>347</v>
      </c>
      <c r="H120" s="38" t="s">
        <v>61</v>
      </c>
      <c r="I120" s="42" t="s">
        <v>62</v>
      </c>
      <c r="J120" s="43"/>
      <c r="K120" s="42" t="s">
        <v>63</v>
      </c>
      <c r="L120" s="42" t="s">
        <v>63</v>
      </c>
      <c r="M120" s="42" t="s">
        <v>85</v>
      </c>
      <c r="N120" s="42">
        <v>72</v>
      </c>
      <c r="O120" s="42" t="s">
        <v>95</v>
      </c>
      <c r="P120" s="44" t="s">
        <v>96</v>
      </c>
      <c r="Q120" s="43"/>
      <c r="R120" s="38" t="s">
        <v>67</v>
      </c>
      <c r="S120" s="38" t="s">
        <v>67</v>
      </c>
      <c r="T120" s="38">
        <v>24800</v>
      </c>
      <c r="U120" s="40" t="s">
        <v>468</v>
      </c>
      <c r="V120" s="40" t="s">
        <v>455</v>
      </c>
      <c r="W120" s="40" t="s">
        <v>450</v>
      </c>
      <c r="X120" s="40">
        <v>7.2</v>
      </c>
      <c r="Y120" s="38"/>
      <c r="Z120" s="39"/>
      <c r="AA120" s="43"/>
      <c r="AB120" s="38" t="str">
        <f t="shared" si="15"/>
        <v>NOEC</v>
      </c>
      <c r="AC120" s="38">
        <f t="shared" si="24"/>
        <v>1</v>
      </c>
      <c r="AD120" s="45">
        <f t="shared" si="16"/>
        <v>24800</v>
      </c>
      <c r="AE120" s="46" t="s">
        <v>99</v>
      </c>
      <c r="AF120" s="38">
        <f t="shared" si="14"/>
        <v>2</v>
      </c>
      <c r="AG120" s="45">
        <f t="shared" si="17"/>
        <v>12400</v>
      </c>
      <c r="AH120" s="43"/>
      <c r="AI120" s="47" t="str">
        <f t="shared" si="18"/>
        <v>NOEC</v>
      </c>
      <c r="AJ120" s="48" t="s">
        <v>100</v>
      </c>
      <c r="AK120" s="48" t="str">
        <f t="shared" si="19"/>
        <v xml:space="preserve">Acute </v>
      </c>
      <c r="AL120" s="48" t="str">
        <f t="shared" si="20"/>
        <v>n</v>
      </c>
      <c r="AM120" s="39" t="str">
        <f t="shared" si="21"/>
        <v>Mortality</v>
      </c>
      <c r="AN120" s="48" t="s">
        <v>65</v>
      </c>
      <c r="AO120" s="49">
        <f t="shared" si="22"/>
        <v>72</v>
      </c>
      <c r="AP120" s="48" t="s">
        <v>469</v>
      </c>
      <c r="AQ120" s="43"/>
      <c r="AR120" s="50">
        <f t="shared" si="23"/>
        <v>12400</v>
      </c>
      <c r="AS120"/>
      <c r="AT120"/>
      <c r="AU120"/>
      <c r="AV120"/>
    </row>
    <row r="121" spans="1:49">
      <c r="A121" s="37" t="s">
        <v>470</v>
      </c>
      <c r="B121" s="38">
        <v>159</v>
      </c>
      <c r="C121" s="39"/>
      <c r="D121" s="40" t="s">
        <v>108</v>
      </c>
      <c r="E121" s="41" t="s">
        <v>471</v>
      </c>
      <c r="F121" s="40" t="s">
        <v>141</v>
      </c>
      <c r="G121" s="40" t="s">
        <v>119</v>
      </c>
      <c r="H121" s="38" t="s">
        <v>61</v>
      </c>
      <c r="I121" s="42" t="s">
        <v>472</v>
      </c>
      <c r="J121" s="43"/>
      <c r="K121" s="42" t="s">
        <v>132</v>
      </c>
      <c r="L121" s="42" t="s">
        <v>132</v>
      </c>
      <c r="M121" s="42" t="s">
        <v>125</v>
      </c>
      <c r="N121" s="42">
        <v>24</v>
      </c>
      <c r="O121" s="42" t="s">
        <v>95</v>
      </c>
      <c r="P121" s="44" t="s">
        <v>96</v>
      </c>
      <c r="Q121" s="38"/>
      <c r="R121" s="38" t="s">
        <v>67</v>
      </c>
      <c r="S121" s="38" t="s">
        <v>67</v>
      </c>
      <c r="T121" s="38">
        <v>19100</v>
      </c>
      <c r="U121" s="40" t="s">
        <v>473</v>
      </c>
      <c r="V121" s="40" t="s">
        <v>230</v>
      </c>
      <c r="W121" s="40" t="s">
        <v>108</v>
      </c>
      <c r="X121" s="40">
        <v>7.5</v>
      </c>
      <c r="Y121" s="39"/>
      <c r="Z121" s="39">
        <v>40</v>
      </c>
      <c r="AA121" s="43"/>
      <c r="AB121" s="38" t="str">
        <f t="shared" si="15"/>
        <v>EC50</v>
      </c>
      <c r="AC121" s="38">
        <f t="shared" si="24"/>
        <v>5</v>
      </c>
      <c r="AD121" s="45">
        <f t="shared" si="16"/>
        <v>3820</v>
      </c>
      <c r="AE121" s="46" t="s">
        <v>99</v>
      </c>
      <c r="AF121" s="38">
        <f t="shared" si="14"/>
        <v>2</v>
      </c>
      <c r="AG121" s="45">
        <f t="shared" si="17"/>
        <v>1910</v>
      </c>
      <c r="AH121" s="43"/>
      <c r="AI121" s="47" t="str">
        <f t="shared" si="18"/>
        <v>EC50</v>
      </c>
      <c r="AJ121" s="48" t="s">
        <v>100</v>
      </c>
      <c r="AK121" s="48" t="str">
        <f t="shared" si="19"/>
        <v xml:space="preserve">Acute </v>
      </c>
      <c r="AL121" s="48" t="str">
        <f t="shared" si="20"/>
        <v>n</v>
      </c>
      <c r="AM121" s="39" t="str">
        <f t="shared" si="21"/>
        <v>Immobility</v>
      </c>
      <c r="AN121" s="48" t="s">
        <v>71</v>
      </c>
      <c r="AO121" s="49">
        <f t="shared" si="22"/>
        <v>24</v>
      </c>
      <c r="AP121" s="48" t="s">
        <v>72</v>
      </c>
      <c r="AQ121" s="43"/>
      <c r="AR121" s="50">
        <f t="shared" si="23"/>
        <v>1910</v>
      </c>
      <c r="AS121"/>
      <c r="AT121"/>
      <c r="AU121"/>
      <c r="AV121"/>
    </row>
    <row r="122" spans="1:49">
      <c r="A122" s="37" t="s">
        <v>474</v>
      </c>
      <c r="B122" s="38">
        <v>159</v>
      </c>
      <c r="C122" s="39"/>
      <c r="D122" s="40" t="s">
        <v>108</v>
      </c>
      <c r="E122" s="65" t="s">
        <v>471</v>
      </c>
      <c r="F122" s="40" t="s">
        <v>141</v>
      </c>
      <c r="G122" s="40" t="s">
        <v>119</v>
      </c>
      <c r="H122" s="38" t="s">
        <v>61</v>
      </c>
      <c r="I122" s="40" t="s">
        <v>472</v>
      </c>
      <c r="J122" s="43"/>
      <c r="K122" s="40" t="s">
        <v>132</v>
      </c>
      <c r="L122" s="40" t="s">
        <v>132</v>
      </c>
      <c r="M122" s="40" t="s">
        <v>125</v>
      </c>
      <c r="N122" s="40">
        <v>48</v>
      </c>
      <c r="O122" s="40" t="s">
        <v>95</v>
      </c>
      <c r="P122" s="44" t="s">
        <v>96</v>
      </c>
      <c r="Q122" s="38"/>
      <c r="R122" s="38" t="s">
        <v>67</v>
      </c>
      <c r="S122" s="38" t="s">
        <v>67</v>
      </c>
      <c r="T122" s="38">
        <v>11300</v>
      </c>
      <c r="U122" s="40" t="s">
        <v>475</v>
      </c>
      <c r="V122" s="40" t="s">
        <v>230</v>
      </c>
      <c r="W122" s="40" t="s">
        <v>108</v>
      </c>
      <c r="X122" s="40">
        <v>7.5</v>
      </c>
      <c r="Y122" s="39"/>
      <c r="Z122" s="39">
        <v>40</v>
      </c>
      <c r="AA122" s="43"/>
      <c r="AB122" s="38" t="str">
        <f t="shared" si="15"/>
        <v>EC50</v>
      </c>
      <c r="AC122" s="38">
        <f t="shared" si="24"/>
        <v>5</v>
      </c>
      <c r="AD122" s="45">
        <f t="shared" si="16"/>
        <v>2260</v>
      </c>
      <c r="AE122" s="46" t="s">
        <v>99</v>
      </c>
      <c r="AF122" s="38">
        <f t="shared" si="14"/>
        <v>2</v>
      </c>
      <c r="AG122" s="45">
        <f t="shared" si="17"/>
        <v>1130</v>
      </c>
      <c r="AH122" s="43"/>
      <c r="AI122" s="66" t="str">
        <f t="shared" si="18"/>
        <v>EC50</v>
      </c>
      <c r="AJ122" s="48" t="s">
        <v>100</v>
      </c>
      <c r="AK122" s="48" t="str">
        <f t="shared" si="19"/>
        <v xml:space="preserve">Acute </v>
      </c>
      <c r="AL122" s="48" t="str">
        <f t="shared" si="20"/>
        <v>n</v>
      </c>
      <c r="AM122" s="39" t="str">
        <f t="shared" si="21"/>
        <v>Immobility</v>
      </c>
      <c r="AN122" s="48" t="s">
        <v>71</v>
      </c>
      <c r="AO122" s="49">
        <f t="shared" si="22"/>
        <v>48</v>
      </c>
      <c r="AP122" s="48" t="s">
        <v>114</v>
      </c>
      <c r="AQ122" s="43"/>
      <c r="AR122" s="50">
        <f t="shared" si="23"/>
        <v>1130</v>
      </c>
      <c r="AS122"/>
      <c r="AT122"/>
      <c r="AU122"/>
      <c r="AV122"/>
    </row>
    <row r="123" spans="1:49">
      <c r="A123" s="37" t="s">
        <v>476</v>
      </c>
      <c r="B123" s="38">
        <v>159</v>
      </c>
      <c r="C123" s="39"/>
      <c r="D123" s="40" t="s">
        <v>108</v>
      </c>
      <c r="E123" s="65" t="s">
        <v>471</v>
      </c>
      <c r="F123" s="40" t="s">
        <v>141</v>
      </c>
      <c r="G123" s="40" t="s">
        <v>119</v>
      </c>
      <c r="H123" s="38" t="s">
        <v>61</v>
      </c>
      <c r="I123" s="40" t="s">
        <v>472</v>
      </c>
      <c r="J123" s="43"/>
      <c r="K123" s="40" t="s">
        <v>132</v>
      </c>
      <c r="L123" s="40" t="s">
        <v>132</v>
      </c>
      <c r="M123" s="40" t="s">
        <v>125</v>
      </c>
      <c r="N123" s="40">
        <v>96</v>
      </c>
      <c r="O123" s="40" t="s">
        <v>95</v>
      </c>
      <c r="P123" s="44" t="s">
        <v>96</v>
      </c>
      <c r="Q123" s="38"/>
      <c r="R123" s="38" t="s">
        <v>67</v>
      </c>
      <c r="S123" s="38" t="s">
        <v>67</v>
      </c>
      <c r="T123" s="38">
        <v>14800</v>
      </c>
      <c r="U123" s="40" t="s">
        <v>477</v>
      </c>
      <c r="V123" s="40" t="s">
        <v>230</v>
      </c>
      <c r="W123" s="40" t="s">
        <v>108</v>
      </c>
      <c r="X123" s="40">
        <v>7.5</v>
      </c>
      <c r="Y123" s="39"/>
      <c r="Z123" s="39">
        <v>40</v>
      </c>
      <c r="AA123" s="43"/>
      <c r="AB123" s="38" t="str">
        <f t="shared" si="15"/>
        <v>EC50</v>
      </c>
      <c r="AC123" s="38">
        <f t="shared" si="24"/>
        <v>5</v>
      </c>
      <c r="AD123" s="45">
        <f t="shared" si="16"/>
        <v>2960</v>
      </c>
      <c r="AE123" s="46" t="s">
        <v>99</v>
      </c>
      <c r="AF123" s="38">
        <f t="shared" si="14"/>
        <v>2</v>
      </c>
      <c r="AG123" s="45">
        <f t="shared" si="17"/>
        <v>1480</v>
      </c>
      <c r="AH123" s="43"/>
      <c r="AI123" s="66" t="str">
        <f t="shared" si="18"/>
        <v>EC50</v>
      </c>
      <c r="AJ123" s="48" t="s">
        <v>100</v>
      </c>
      <c r="AK123" s="48" t="str">
        <f t="shared" si="19"/>
        <v xml:space="preserve">Acute </v>
      </c>
      <c r="AL123" s="48" t="str">
        <f t="shared" si="20"/>
        <v>n</v>
      </c>
      <c r="AM123" s="39" t="str">
        <f t="shared" si="21"/>
        <v>Immobility</v>
      </c>
      <c r="AN123" s="48" t="s">
        <v>71</v>
      </c>
      <c r="AO123" s="49">
        <f t="shared" si="22"/>
        <v>96</v>
      </c>
      <c r="AP123" s="48" t="s">
        <v>208</v>
      </c>
      <c r="AQ123" s="43"/>
      <c r="AR123" s="50">
        <f t="shared" si="23"/>
        <v>1480</v>
      </c>
      <c r="AS123"/>
      <c r="AT123"/>
      <c r="AU123"/>
      <c r="AV123"/>
    </row>
    <row r="124" spans="1:49">
      <c r="A124" s="79" t="s">
        <v>478</v>
      </c>
      <c r="B124" s="38">
        <v>153</v>
      </c>
      <c r="C124" s="39"/>
      <c r="D124" s="40" t="s">
        <v>479</v>
      </c>
      <c r="E124" s="65" t="s">
        <v>480</v>
      </c>
      <c r="F124" s="40" t="s">
        <v>481</v>
      </c>
      <c r="G124" s="40" t="s">
        <v>369</v>
      </c>
      <c r="H124" s="38" t="s">
        <v>370</v>
      </c>
      <c r="I124" s="40" t="s">
        <v>482</v>
      </c>
      <c r="J124" s="43"/>
      <c r="K124" s="40" t="s">
        <v>483</v>
      </c>
      <c r="L124" s="40" t="s">
        <v>483</v>
      </c>
      <c r="M124" s="40" t="s">
        <v>85</v>
      </c>
      <c r="N124" s="40">
        <v>64</v>
      </c>
      <c r="O124" s="40" t="s">
        <v>65</v>
      </c>
      <c r="P124" s="44" t="s">
        <v>66</v>
      </c>
      <c r="Q124" s="38"/>
      <c r="R124" s="38" t="s">
        <v>67</v>
      </c>
      <c r="S124" s="38" t="s">
        <v>67</v>
      </c>
      <c r="T124" s="38">
        <v>2000</v>
      </c>
      <c r="U124" s="40" t="s">
        <v>484</v>
      </c>
      <c r="V124" s="40" t="s">
        <v>485</v>
      </c>
      <c r="W124" s="40" t="s">
        <v>479</v>
      </c>
      <c r="X124" s="40">
        <v>6</v>
      </c>
      <c r="Y124" s="38"/>
      <c r="Z124" s="39"/>
      <c r="AA124" s="43"/>
      <c r="AB124" s="38" t="str">
        <f t="shared" si="15"/>
        <v>NOEC</v>
      </c>
      <c r="AC124" s="38">
        <f t="shared" si="24"/>
        <v>1</v>
      </c>
      <c r="AD124" s="45">
        <f t="shared" si="16"/>
        <v>2000</v>
      </c>
      <c r="AE124" s="46" t="str">
        <f t="shared" si="25"/>
        <v>Chronic</v>
      </c>
      <c r="AF124" s="38">
        <f t="shared" si="14"/>
        <v>1</v>
      </c>
      <c r="AG124" s="45">
        <f t="shared" si="17"/>
        <v>2000</v>
      </c>
      <c r="AH124" s="43"/>
      <c r="AI124" s="66" t="str">
        <f t="shared" si="18"/>
        <v>NOEC</v>
      </c>
      <c r="AJ124" s="48" t="s">
        <v>70</v>
      </c>
      <c r="AK124" s="48" t="str">
        <f t="shared" si="19"/>
        <v>Chronic</v>
      </c>
      <c r="AL124" s="48" t="str">
        <f t="shared" si="20"/>
        <v>y</v>
      </c>
      <c r="AM124" s="39" t="str">
        <f t="shared" si="21"/>
        <v>Growth (dry weight, rhizomes)</v>
      </c>
      <c r="AN124" s="48" t="s">
        <v>71</v>
      </c>
      <c r="AO124" s="49">
        <f t="shared" si="22"/>
        <v>64</v>
      </c>
      <c r="AP124" s="48" t="s">
        <v>72</v>
      </c>
      <c r="AQ124" s="48"/>
      <c r="AR124" s="50">
        <f t="shared" si="23"/>
        <v>2000</v>
      </c>
      <c r="AS124" s="2"/>
      <c r="AT124" s="2"/>
      <c r="AU124" s="9"/>
      <c r="AV124" s="2">
        <v>1</v>
      </c>
      <c r="AW124" t="s">
        <v>486</v>
      </c>
    </row>
    <row r="125" spans="1:49">
      <c r="A125" s="79" t="s">
        <v>487</v>
      </c>
      <c r="B125" s="38">
        <v>153</v>
      </c>
      <c r="C125" s="39"/>
      <c r="D125" s="40" t="s">
        <v>479</v>
      </c>
      <c r="E125" s="65" t="s">
        <v>480</v>
      </c>
      <c r="F125" s="40" t="s">
        <v>481</v>
      </c>
      <c r="G125" s="40" t="s">
        <v>369</v>
      </c>
      <c r="H125" s="38" t="s">
        <v>370</v>
      </c>
      <c r="I125" s="40" t="s">
        <v>482</v>
      </c>
      <c r="J125" s="43"/>
      <c r="K125" s="40" t="s">
        <v>488</v>
      </c>
      <c r="L125" s="40" t="s">
        <v>488</v>
      </c>
      <c r="M125" s="40" t="s">
        <v>85</v>
      </c>
      <c r="N125" s="40">
        <v>64</v>
      </c>
      <c r="O125" s="40" t="s">
        <v>65</v>
      </c>
      <c r="P125" s="44" t="s">
        <v>66</v>
      </c>
      <c r="Q125" s="38"/>
      <c r="R125" s="38" t="s">
        <v>67</v>
      </c>
      <c r="S125" s="38" t="s">
        <v>67</v>
      </c>
      <c r="T125" s="38">
        <v>2000</v>
      </c>
      <c r="U125" s="40" t="s">
        <v>484</v>
      </c>
      <c r="V125" s="40" t="s">
        <v>485</v>
      </c>
      <c r="W125" s="40" t="s">
        <v>479</v>
      </c>
      <c r="X125" s="40">
        <v>6</v>
      </c>
      <c r="Y125" s="38"/>
      <c r="Z125" s="39"/>
      <c r="AA125" s="43"/>
      <c r="AB125" s="38" t="str">
        <f t="shared" si="15"/>
        <v>NOEC</v>
      </c>
      <c r="AC125" s="38">
        <f t="shared" si="24"/>
        <v>1</v>
      </c>
      <c r="AD125" s="45">
        <f t="shared" si="16"/>
        <v>2000</v>
      </c>
      <c r="AE125" s="46" t="str">
        <f t="shared" si="25"/>
        <v>Chronic</v>
      </c>
      <c r="AF125" s="38">
        <f t="shared" si="14"/>
        <v>1</v>
      </c>
      <c r="AG125" s="45">
        <f t="shared" si="17"/>
        <v>2000</v>
      </c>
      <c r="AH125" s="43"/>
      <c r="AI125" s="66" t="str">
        <f t="shared" si="18"/>
        <v>NOEC</v>
      </c>
      <c r="AJ125" s="48" t="s">
        <v>70</v>
      </c>
      <c r="AK125" s="48" t="str">
        <f t="shared" si="19"/>
        <v>Chronic</v>
      </c>
      <c r="AL125" s="48" t="str">
        <f t="shared" si="20"/>
        <v>y</v>
      </c>
      <c r="AM125" s="39" t="str">
        <f t="shared" si="21"/>
        <v>Growth (dry weight, roots)</v>
      </c>
      <c r="AN125" s="48" t="s">
        <v>123</v>
      </c>
      <c r="AO125" s="49">
        <f t="shared" si="22"/>
        <v>64</v>
      </c>
      <c r="AP125" s="48" t="s">
        <v>124</v>
      </c>
      <c r="AQ125" s="48"/>
      <c r="AR125" s="50">
        <f t="shared" si="23"/>
        <v>2000</v>
      </c>
      <c r="AS125" s="2"/>
      <c r="AT125" s="2"/>
      <c r="AU125" s="9"/>
      <c r="AV125" s="2">
        <v>1</v>
      </c>
      <c r="AW125" t="s">
        <v>486</v>
      </c>
    </row>
    <row r="126" spans="1:49">
      <c r="A126" s="37" t="s">
        <v>489</v>
      </c>
      <c r="B126" s="38">
        <v>153</v>
      </c>
      <c r="C126" s="38"/>
      <c r="D126" s="40" t="s">
        <v>479</v>
      </c>
      <c r="E126" s="65" t="s">
        <v>480</v>
      </c>
      <c r="F126" s="40" t="s">
        <v>481</v>
      </c>
      <c r="G126" s="40" t="s">
        <v>369</v>
      </c>
      <c r="H126" s="38" t="s">
        <v>370</v>
      </c>
      <c r="I126" s="40" t="s">
        <v>482</v>
      </c>
      <c r="J126" s="43"/>
      <c r="K126" s="40" t="s">
        <v>490</v>
      </c>
      <c r="L126" s="40" t="s">
        <v>490</v>
      </c>
      <c r="M126" s="40" t="s">
        <v>85</v>
      </c>
      <c r="N126" s="40">
        <v>64</v>
      </c>
      <c r="O126" s="40" t="s">
        <v>65</v>
      </c>
      <c r="P126" s="44" t="s">
        <v>66</v>
      </c>
      <c r="Q126" s="38"/>
      <c r="R126" s="38" t="s">
        <v>67</v>
      </c>
      <c r="S126" s="38" t="s">
        <v>67</v>
      </c>
      <c r="T126" s="38">
        <v>2000</v>
      </c>
      <c r="U126" s="40" t="s">
        <v>484</v>
      </c>
      <c r="V126" s="40" t="s">
        <v>485</v>
      </c>
      <c r="W126" s="40" t="s">
        <v>479</v>
      </c>
      <c r="X126" s="40">
        <v>6</v>
      </c>
      <c r="Y126" s="38"/>
      <c r="Z126" s="38"/>
      <c r="AA126" s="43"/>
      <c r="AB126" s="38" t="str">
        <f t="shared" si="15"/>
        <v>NOEC</v>
      </c>
      <c r="AC126" s="38">
        <f t="shared" si="24"/>
        <v>1</v>
      </c>
      <c r="AD126" s="45">
        <f t="shared" si="16"/>
        <v>2000</v>
      </c>
      <c r="AE126" s="46" t="str">
        <f t="shared" si="25"/>
        <v>Chronic</v>
      </c>
      <c r="AF126" s="38">
        <f t="shared" si="14"/>
        <v>1</v>
      </c>
      <c r="AG126" s="45">
        <f t="shared" si="17"/>
        <v>2000</v>
      </c>
      <c r="AH126" s="43"/>
      <c r="AI126" s="66" t="str">
        <f t="shared" si="18"/>
        <v>NOEC</v>
      </c>
      <c r="AJ126" s="48" t="s">
        <v>70</v>
      </c>
      <c r="AK126" s="48" t="str">
        <f t="shared" si="19"/>
        <v>Chronic</v>
      </c>
      <c r="AL126" s="48" t="str">
        <f t="shared" si="20"/>
        <v>y</v>
      </c>
      <c r="AM126" s="39" t="str">
        <f t="shared" si="21"/>
        <v>Growth (dry weight, shoots)</v>
      </c>
      <c r="AN126" s="48" t="s">
        <v>263</v>
      </c>
      <c r="AO126" s="49">
        <f t="shared" si="22"/>
        <v>64</v>
      </c>
      <c r="AP126" s="48" t="s">
        <v>264</v>
      </c>
      <c r="AQ126" s="48"/>
      <c r="AR126" s="50">
        <f t="shared" si="23"/>
        <v>2000</v>
      </c>
      <c r="AS126" s="2"/>
      <c r="AT126" s="2"/>
      <c r="AU126" s="9"/>
      <c r="AV126" s="2">
        <v>1</v>
      </c>
      <c r="AW126" t="s">
        <v>486</v>
      </c>
    </row>
    <row r="127" spans="1:49">
      <c r="A127" s="37" t="s">
        <v>491</v>
      </c>
      <c r="B127" s="38">
        <v>153</v>
      </c>
      <c r="C127" s="43"/>
      <c r="D127" s="40" t="s">
        <v>479</v>
      </c>
      <c r="E127" s="65" t="s">
        <v>480</v>
      </c>
      <c r="F127" s="40" t="s">
        <v>481</v>
      </c>
      <c r="G127" s="40" t="s">
        <v>369</v>
      </c>
      <c r="H127" s="38" t="s">
        <v>370</v>
      </c>
      <c r="I127" s="40" t="s">
        <v>482</v>
      </c>
      <c r="J127" s="43"/>
      <c r="K127" s="40" t="s">
        <v>492</v>
      </c>
      <c r="L127" s="40" t="s">
        <v>492</v>
      </c>
      <c r="M127" s="40" t="s">
        <v>85</v>
      </c>
      <c r="N127" s="40">
        <v>64</v>
      </c>
      <c r="O127" s="40" t="s">
        <v>65</v>
      </c>
      <c r="P127" s="44" t="s">
        <v>66</v>
      </c>
      <c r="Q127" s="43"/>
      <c r="R127" s="38" t="s">
        <v>67</v>
      </c>
      <c r="S127" s="38" t="s">
        <v>67</v>
      </c>
      <c r="T127" s="38">
        <v>1000</v>
      </c>
      <c r="U127" s="40" t="s">
        <v>493</v>
      </c>
      <c r="V127" s="40" t="s">
        <v>485</v>
      </c>
      <c r="W127" s="40" t="s">
        <v>479</v>
      </c>
      <c r="X127" s="40">
        <v>6</v>
      </c>
      <c r="Y127" s="38"/>
      <c r="Z127" s="38"/>
      <c r="AA127" s="43"/>
      <c r="AB127" s="38" t="str">
        <f t="shared" si="15"/>
        <v>NOEC</v>
      </c>
      <c r="AC127" s="38">
        <f t="shared" si="24"/>
        <v>1</v>
      </c>
      <c r="AD127" s="45">
        <f t="shared" si="16"/>
        <v>1000</v>
      </c>
      <c r="AE127" s="46" t="str">
        <f t="shared" si="25"/>
        <v>Chronic</v>
      </c>
      <c r="AF127" s="38">
        <f t="shared" si="14"/>
        <v>1</v>
      </c>
      <c r="AG127" s="45">
        <f t="shared" si="17"/>
        <v>1000</v>
      </c>
      <c r="AH127" s="43"/>
      <c r="AI127" s="66" t="str">
        <f t="shared" si="18"/>
        <v>NOEC</v>
      </c>
      <c r="AJ127" s="48" t="s">
        <v>70</v>
      </c>
      <c r="AK127" s="48" t="str">
        <f t="shared" si="19"/>
        <v>Chronic</v>
      </c>
      <c r="AL127" s="48" t="str">
        <f t="shared" si="20"/>
        <v>y</v>
      </c>
      <c r="AM127" s="39" t="str">
        <f t="shared" si="21"/>
        <v>Growth (root length)</v>
      </c>
      <c r="AN127" s="48" t="s">
        <v>65</v>
      </c>
      <c r="AO127" s="49">
        <f t="shared" si="22"/>
        <v>64</v>
      </c>
      <c r="AP127" s="48" t="s">
        <v>269</v>
      </c>
      <c r="AQ127" s="48"/>
      <c r="AR127" s="50">
        <f t="shared" si="23"/>
        <v>1000</v>
      </c>
      <c r="AS127" s="2"/>
      <c r="AT127" s="2"/>
      <c r="AU127" s="9"/>
      <c r="AV127" s="2">
        <v>1</v>
      </c>
      <c r="AW127" t="s">
        <v>486</v>
      </c>
    </row>
    <row r="128" spans="1:49">
      <c r="A128" s="37" t="s">
        <v>494</v>
      </c>
      <c r="B128" s="38">
        <v>153</v>
      </c>
      <c r="C128" s="43"/>
      <c r="D128" s="40" t="s">
        <v>479</v>
      </c>
      <c r="E128" s="65" t="s">
        <v>480</v>
      </c>
      <c r="F128" s="40" t="s">
        <v>481</v>
      </c>
      <c r="G128" s="40" t="s">
        <v>369</v>
      </c>
      <c r="H128" s="38" t="s">
        <v>370</v>
      </c>
      <c r="I128" s="40" t="s">
        <v>482</v>
      </c>
      <c r="J128" s="43"/>
      <c r="K128" s="40" t="s">
        <v>495</v>
      </c>
      <c r="L128" s="40" t="s">
        <v>495</v>
      </c>
      <c r="M128" s="40" t="s">
        <v>85</v>
      </c>
      <c r="N128" s="40">
        <v>64</v>
      </c>
      <c r="O128" s="40" t="s">
        <v>65</v>
      </c>
      <c r="P128" s="44" t="s">
        <v>66</v>
      </c>
      <c r="Q128" s="43"/>
      <c r="R128" s="38" t="s">
        <v>67</v>
      </c>
      <c r="S128" s="38" t="s">
        <v>67</v>
      </c>
      <c r="T128" s="38">
        <v>1000</v>
      </c>
      <c r="U128" s="40" t="s">
        <v>496</v>
      </c>
      <c r="V128" s="40" t="s">
        <v>485</v>
      </c>
      <c r="W128" s="40" t="s">
        <v>479</v>
      </c>
      <c r="X128" s="40">
        <v>6</v>
      </c>
      <c r="Y128" s="38"/>
      <c r="Z128" s="38"/>
      <c r="AA128" s="43"/>
      <c r="AB128" s="38" t="str">
        <f t="shared" si="15"/>
        <v>NOEC</v>
      </c>
      <c r="AC128" s="38">
        <f t="shared" si="24"/>
        <v>1</v>
      </c>
      <c r="AD128" s="45">
        <f t="shared" si="16"/>
        <v>1000</v>
      </c>
      <c r="AE128" s="46" t="str">
        <f t="shared" si="25"/>
        <v>Chronic</v>
      </c>
      <c r="AF128" s="38">
        <f t="shared" si="14"/>
        <v>1</v>
      </c>
      <c r="AG128" s="45">
        <f t="shared" si="17"/>
        <v>1000</v>
      </c>
      <c r="AH128" s="43"/>
      <c r="AI128" s="66" t="str">
        <f t="shared" si="18"/>
        <v>NOEC</v>
      </c>
      <c r="AJ128" s="48" t="s">
        <v>70</v>
      </c>
      <c r="AK128" s="48" t="str">
        <f t="shared" si="19"/>
        <v>Chronic</v>
      </c>
      <c r="AL128" s="48" t="str">
        <f t="shared" si="20"/>
        <v>y</v>
      </c>
      <c r="AM128" s="39" t="str">
        <f t="shared" si="21"/>
        <v>Growth (root:shoot ratio)</v>
      </c>
      <c r="AN128" s="48" t="s">
        <v>497</v>
      </c>
      <c r="AO128" s="49">
        <f t="shared" si="22"/>
        <v>64</v>
      </c>
      <c r="AP128" s="48" t="s">
        <v>498</v>
      </c>
      <c r="AQ128" s="48"/>
      <c r="AR128" s="50">
        <f t="shared" si="23"/>
        <v>1000</v>
      </c>
      <c r="AS128" s="2"/>
      <c r="AT128" s="3">
        <f>MIN(AR124,AR125,AR126,AR127,AR128)</f>
        <v>1000</v>
      </c>
      <c r="AU128" s="53">
        <f>AT128</f>
        <v>1000</v>
      </c>
      <c r="AV128" s="2">
        <v>1</v>
      </c>
      <c r="AW128" t="s">
        <v>486</v>
      </c>
    </row>
    <row r="129" spans="1:49">
      <c r="A129" s="37" t="s">
        <v>499</v>
      </c>
      <c r="B129" s="38">
        <v>202</v>
      </c>
      <c r="C129" s="43"/>
      <c r="D129" s="40" t="s">
        <v>108</v>
      </c>
      <c r="E129" s="65" t="s">
        <v>500</v>
      </c>
      <c r="F129" s="40" t="s">
        <v>414</v>
      </c>
      <c r="G129" s="40" t="s">
        <v>60</v>
      </c>
      <c r="H129" s="38" t="s">
        <v>61</v>
      </c>
      <c r="I129" s="40" t="s">
        <v>83</v>
      </c>
      <c r="J129" s="43"/>
      <c r="K129" s="40" t="s">
        <v>63</v>
      </c>
      <c r="L129" s="40" t="s">
        <v>63</v>
      </c>
      <c r="M129" s="40" t="s">
        <v>64</v>
      </c>
      <c r="N129" s="40">
        <v>96</v>
      </c>
      <c r="O129" s="40" t="s">
        <v>95</v>
      </c>
      <c r="P129" s="44" t="s">
        <v>96</v>
      </c>
      <c r="Q129" s="43"/>
      <c r="R129" s="38" t="s">
        <v>67</v>
      </c>
      <c r="S129" s="38" t="s">
        <v>67</v>
      </c>
      <c r="T129" s="38">
        <v>12090</v>
      </c>
      <c r="U129" s="40" t="s">
        <v>501</v>
      </c>
      <c r="V129" s="40" t="s">
        <v>203</v>
      </c>
      <c r="W129" s="40" t="s">
        <v>108</v>
      </c>
      <c r="X129" s="40" t="s">
        <v>502</v>
      </c>
      <c r="Y129" s="38"/>
      <c r="Z129" s="38">
        <v>115.5</v>
      </c>
      <c r="AA129" s="43"/>
      <c r="AB129" s="38" t="str">
        <f t="shared" si="15"/>
        <v>LC50</v>
      </c>
      <c r="AC129" s="38">
        <f t="shared" si="24"/>
        <v>5</v>
      </c>
      <c r="AD129" s="45">
        <f t="shared" si="16"/>
        <v>2418</v>
      </c>
      <c r="AE129" s="46" t="s">
        <v>99</v>
      </c>
      <c r="AF129" s="38">
        <f t="shared" si="14"/>
        <v>2</v>
      </c>
      <c r="AG129" s="45">
        <f t="shared" si="17"/>
        <v>1209</v>
      </c>
      <c r="AH129" s="43"/>
      <c r="AI129" s="66" t="str">
        <f t="shared" si="18"/>
        <v>LC50</v>
      </c>
      <c r="AJ129" s="48" t="s">
        <v>100</v>
      </c>
      <c r="AK129" s="48" t="str">
        <f t="shared" si="19"/>
        <v xml:space="preserve">Acute </v>
      </c>
      <c r="AL129" s="48" t="str">
        <f t="shared" si="20"/>
        <v>n</v>
      </c>
      <c r="AM129" s="39" t="str">
        <f t="shared" si="21"/>
        <v>Mortality</v>
      </c>
      <c r="AN129" s="48" t="s">
        <v>71</v>
      </c>
      <c r="AO129" s="49">
        <f t="shared" si="22"/>
        <v>96</v>
      </c>
      <c r="AP129" s="48" t="s">
        <v>72</v>
      </c>
      <c r="AQ129" s="43"/>
      <c r="AR129" s="50">
        <f t="shared" si="23"/>
        <v>1209</v>
      </c>
      <c r="AS129"/>
      <c r="AT129"/>
      <c r="AU129"/>
      <c r="AV129"/>
    </row>
    <row r="130" spans="1:49">
      <c r="A130" s="62" t="s">
        <v>503</v>
      </c>
      <c r="B130" s="38">
        <v>187</v>
      </c>
      <c r="C130" s="43"/>
      <c r="D130" s="40" t="s">
        <v>504</v>
      </c>
      <c r="E130" s="65" t="s">
        <v>505</v>
      </c>
      <c r="F130" s="40" t="s">
        <v>321</v>
      </c>
      <c r="G130" s="40" t="s">
        <v>347</v>
      </c>
      <c r="H130" s="38" t="s">
        <v>61</v>
      </c>
      <c r="I130" s="40" t="s">
        <v>62</v>
      </c>
      <c r="J130" s="43"/>
      <c r="K130" s="40" t="s">
        <v>506</v>
      </c>
      <c r="L130" s="40" t="s">
        <v>506</v>
      </c>
      <c r="M130" s="40" t="s">
        <v>102</v>
      </c>
      <c r="N130" s="40">
        <v>7</v>
      </c>
      <c r="O130" s="40" t="s">
        <v>65</v>
      </c>
      <c r="P130" s="44" t="s">
        <v>66</v>
      </c>
      <c r="Q130" s="43"/>
      <c r="R130" s="38" t="s">
        <v>67</v>
      </c>
      <c r="S130" s="38" t="s">
        <v>67</v>
      </c>
      <c r="T130" s="38">
        <v>192.1</v>
      </c>
      <c r="U130" s="40" t="s">
        <v>507</v>
      </c>
      <c r="V130" s="40" t="s">
        <v>122</v>
      </c>
      <c r="W130" s="40" t="s">
        <v>504</v>
      </c>
      <c r="X130" s="40">
        <v>6</v>
      </c>
      <c r="Y130" s="38">
        <v>0</v>
      </c>
      <c r="Z130" s="38">
        <v>12</v>
      </c>
      <c r="AA130" s="43"/>
      <c r="AB130" s="38" t="str">
        <f t="shared" si="15"/>
        <v>EC10</v>
      </c>
      <c r="AC130" s="38">
        <f t="shared" si="24"/>
        <v>1</v>
      </c>
      <c r="AD130" s="45">
        <f t="shared" si="16"/>
        <v>192.1</v>
      </c>
      <c r="AE130" s="46" t="str">
        <f t="shared" si="25"/>
        <v>Chronic</v>
      </c>
      <c r="AF130" s="38">
        <f t="shared" si="14"/>
        <v>1</v>
      </c>
      <c r="AG130" s="45">
        <f t="shared" si="17"/>
        <v>192.1</v>
      </c>
      <c r="AH130" s="43"/>
      <c r="AI130" s="66" t="str">
        <f t="shared" si="18"/>
        <v>EC10</v>
      </c>
      <c r="AJ130" s="48" t="s">
        <v>70</v>
      </c>
      <c r="AK130" s="48" t="str">
        <f t="shared" si="19"/>
        <v>Chronic</v>
      </c>
      <c r="AL130" s="48" t="str">
        <f t="shared" si="20"/>
        <v>y</v>
      </c>
      <c r="AM130" s="39" t="str">
        <f t="shared" si="21"/>
        <v>Biomass (dry weight)</v>
      </c>
      <c r="AN130" s="48" t="s">
        <v>71</v>
      </c>
      <c r="AO130" s="49">
        <f t="shared" si="22"/>
        <v>7</v>
      </c>
      <c r="AP130" s="48" t="s">
        <v>72</v>
      </c>
      <c r="AQ130" s="48"/>
      <c r="AR130" s="50">
        <f t="shared" si="23"/>
        <v>192.1</v>
      </c>
      <c r="AS130" s="3">
        <f>GEOMEAN(AR130,AR131,AR132,AR133,AR134,AR135,AR136,AR137,AR138,AR139)</f>
        <v>1198.1801972587027</v>
      </c>
      <c r="AT130" s="3">
        <f>AS130</f>
        <v>1198.1801972587027</v>
      </c>
      <c r="AU130" s="53">
        <f>MIN(AT130,AT159)</f>
        <v>1198.1801972587027</v>
      </c>
      <c r="AV130" s="2">
        <v>1</v>
      </c>
      <c r="AW130" t="s">
        <v>508</v>
      </c>
    </row>
    <row r="131" spans="1:49">
      <c r="A131" s="62" t="s">
        <v>509</v>
      </c>
      <c r="B131" s="38">
        <v>187</v>
      </c>
      <c r="C131" s="43"/>
      <c r="D131" s="40" t="s">
        <v>504</v>
      </c>
      <c r="E131" s="65" t="s">
        <v>505</v>
      </c>
      <c r="F131" s="40" t="s">
        <v>321</v>
      </c>
      <c r="G131" s="40" t="s">
        <v>347</v>
      </c>
      <c r="H131" s="38" t="s">
        <v>61</v>
      </c>
      <c r="I131" s="40" t="s">
        <v>62</v>
      </c>
      <c r="J131" s="43"/>
      <c r="K131" s="40" t="s">
        <v>506</v>
      </c>
      <c r="L131" s="40" t="s">
        <v>506</v>
      </c>
      <c r="M131" s="40" t="s">
        <v>102</v>
      </c>
      <c r="N131" s="40">
        <v>7</v>
      </c>
      <c r="O131" s="40" t="s">
        <v>65</v>
      </c>
      <c r="P131" s="44" t="s">
        <v>66</v>
      </c>
      <c r="Q131" s="43"/>
      <c r="R131" s="38" t="s">
        <v>67</v>
      </c>
      <c r="S131" s="38" t="s">
        <v>67</v>
      </c>
      <c r="T131" s="38">
        <v>293.60000000000002</v>
      </c>
      <c r="U131" s="40" t="s">
        <v>510</v>
      </c>
      <c r="V131" s="40" t="s">
        <v>122</v>
      </c>
      <c r="W131" s="40" t="s">
        <v>504</v>
      </c>
      <c r="X131" s="40">
        <v>6</v>
      </c>
      <c r="Y131" s="38">
        <v>2</v>
      </c>
      <c r="Z131" s="38">
        <v>8</v>
      </c>
      <c r="AA131" s="43"/>
      <c r="AB131" s="38" t="str">
        <f t="shared" si="15"/>
        <v>EC10</v>
      </c>
      <c r="AC131" s="38">
        <f t="shared" si="24"/>
        <v>1</v>
      </c>
      <c r="AD131" s="45">
        <f t="shared" si="16"/>
        <v>293.60000000000002</v>
      </c>
      <c r="AE131" s="46" t="str">
        <f t="shared" si="25"/>
        <v>Chronic</v>
      </c>
      <c r="AF131" s="38">
        <f t="shared" si="14"/>
        <v>1</v>
      </c>
      <c r="AG131" s="45">
        <f t="shared" si="17"/>
        <v>293.60000000000002</v>
      </c>
      <c r="AH131" s="43"/>
      <c r="AI131" s="66" t="str">
        <f t="shared" si="18"/>
        <v>EC10</v>
      </c>
      <c r="AJ131" s="48" t="s">
        <v>70</v>
      </c>
      <c r="AK131" s="48" t="str">
        <f t="shared" si="19"/>
        <v>Chronic</v>
      </c>
      <c r="AL131" s="48" t="str">
        <f t="shared" si="20"/>
        <v>y</v>
      </c>
      <c r="AM131" s="39" t="str">
        <f t="shared" si="21"/>
        <v>Biomass (dry weight)</v>
      </c>
      <c r="AN131" s="48" t="s">
        <v>71</v>
      </c>
      <c r="AO131" s="49">
        <f t="shared" si="22"/>
        <v>7</v>
      </c>
      <c r="AP131" s="48" t="s">
        <v>72</v>
      </c>
      <c r="AQ131" s="43"/>
      <c r="AR131" s="50">
        <f t="shared" si="23"/>
        <v>293.60000000000002</v>
      </c>
      <c r="AS131"/>
      <c r="AT131"/>
      <c r="AU131"/>
      <c r="AV131" s="2">
        <v>1</v>
      </c>
      <c r="AW131" t="s">
        <v>511</v>
      </c>
    </row>
    <row r="132" spans="1:49">
      <c r="A132" s="62" t="s">
        <v>512</v>
      </c>
      <c r="B132" s="38">
        <v>187</v>
      </c>
      <c r="C132" s="43"/>
      <c r="D132" s="40" t="s">
        <v>504</v>
      </c>
      <c r="E132" s="65" t="s">
        <v>505</v>
      </c>
      <c r="F132" s="40" t="s">
        <v>321</v>
      </c>
      <c r="G132" s="40" t="s">
        <v>347</v>
      </c>
      <c r="H132" s="38" t="s">
        <v>61</v>
      </c>
      <c r="I132" s="40" t="s">
        <v>62</v>
      </c>
      <c r="J132" s="43"/>
      <c r="K132" s="40" t="s">
        <v>506</v>
      </c>
      <c r="L132" s="40" t="s">
        <v>506</v>
      </c>
      <c r="M132" s="40" t="s">
        <v>102</v>
      </c>
      <c r="N132" s="40">
        <v>7</v>
      </c>
      <c r="O132" s="40" t="s">
        <v>65</v>
      </c>
      <c r="P132" s="44" t="s">
        <v>66</v>
      </c>
      <c r="Q132" s="43"/>
      <c r="R132" s="38" t="s">
        <v>67</v>
      </c>
      <c r="S132" s="38" t="s">
        <v>67</v>
      </c>
      <c r="T132" s="38">
        <v>316</v>
      </c>
      <c r="U132" s="40" t="s">
        <v>513</v>
      </c>
      <c r="V132" s="40" t="s">
        <v>122</v>
      </c>
      <c r="W132" s="40" t="s">
        <v>504</v>
      </c>
      <c r="X132" s="40">
        <v>6</v>
      </c>
      <c r="Y132" s="38">
        <v>0</v>
      </c>
      <c r="Z132" s="38">
        <v>76</v>
      </c>
      <c r="AA132" s="43"/>
      <c r="AB132" s="38" t="str">
        <f t="shared" si="15"/>
        <v>EC10</v>
      </c>
      <c r="AC132" s="38">
        <f t="shared" si="24"/>
        <v>1</v>
      </c>
      <c r="AD132" s="45">
        <f t="shared" si="16"/>
        <v>316</v>
      </c>
      <c r="AE132" s="46" t="str">
        <f t="shared" si="25"/>
        <v>Chronic</v>
      </c>
      <c r="AF132" s="38">
        <f t="shared" si="14"/>
        <v>1</v>
      </c>
      <c r="AG132" s="45">
        <f t="shared" si="17"/>
        <v>316</v>
      </c>
      <c r="AH132" s="43"/>
      <c r="AI132" s="66" t="str">
        <f t="shared" si="18"/>
        <v>EC10</v>
      </c>
      <c r="AJ132" s="48" t="s">
        <v>70</v>
      </c>
      <c r="AK132" s="48" t="str">
        <f t="shared" si="19"/>
        <v>Chronic</v>
      </c>
      <c r="AL132" s="48" t="str">
        <f t="shared" si="20"/>
        <v>y</v>
      </c>
      <c r="AM132" s="39" t="str">
        <f t="shared" si="21"/>
        <v>Biomass (dry weight)</v>
      </c>
      <c r="AN132" s="48" t="s">
        <v>71</v>
      </c>
      <c r="AO132" s="49">
        <f t="shared" si="22"/>
        <v>7</v>
      </c>
      <c r="AP132" s="48" t="s">
        <v>72</v>
      </c>
      <c r="AQ132" s="48"/>
      <c r="AR132" s="50">
        <f t="shared" si="23"/>
        <v>316</v>
      </c>
      <c r="AS132" s="2"/>
      <c r="AT132" s="2"/>
      <c r="AU132" s="9"/>
      <c r="AV132" s="2">
        <v>1</v>
      </c>
      <c r="AW132" t="s">
        <v>511</v>
      </c>
    </row>
    <row r="133" spans="1:49">
      <c r="A133" s="62" t="s">
        <v>514</v>
      </c>
      <c r="B133" s="38">
        <v>187</v>
      </c>
      <c r="C133" s="43"/>
      <c r="D133" s="40" t="s">
        <v>504</v>
      </c>
      <c r="E133" s="65" t="s">
        <v>505</v>
      </c>
      <c r="F133" s="40" t="s">
        <v>321</v>
      </c>
      <c r="G133" s="40" t="s">
        <v>347</v>
      </c>
      <c r="H133" s="38" t="s">
        <v>61</v>
      </c>
      <c r="I133" s="40" t="s">
        <v>62</v>
      </c>
      <c r="J133" s="43"/>
      <c r="K133" s="40" t="s">
        <v>506</v>
      </c>
      <c r="L133" s="40" t="s">
        <v>506</v>
      </c>
      <c r="M133" s="40" t="s">
        <v>102</v>
      </c>
      <c r="N133" s="40">
        <v>7</v>
      </c>
      <c r="O133" s="40" t="s">
        <v>65</v>
      </c>
      <c r="P133" s="44" t="s">
        <v>66</v>
      </c>
      <c r="Q133" s="43"/>
      <c r="R133" s="38" t="s">
        <v>67</v>
      </c>
      <c r="S133" s="38" t="s">
        <v>67</v>
      </c>
      <c r="T133" s="38">
        <v>332.3</v>
      </c>
      <c r="U133" s="40" t="s">
        <v>515</v>
      </c>
      <c r="V133" s="40" t="s">
        <v>122</v>
      </c>
      <c r="W133" s="40" t="s">
        <v>504</v>
      </c>
      <c r="X133" s="40">
        <v>6</v>
      </c>
      <c r="Y133" s="38">
        <v>0</v>
      </c>
      <c r="Z133" s="38">
        <v>232</v>
      </c>
      <c r="AA133" s="43"/>
      <c r="AB133" s="38" t="str">
        <f t="shared" si="15"/>
        <v>EC10</v>
      </c>
      <c r="AC133" s="38">
        <f t="shared" si="24"/>
        <v>1</v>
      </c>
      <c r="AD133" s="45">
        <f t="shared" si="16"/>
        <v>332.3</v>
      </c>
      <c r="AE133" s="46" t="str">
        <f t="shared" si="25"/>
        <v>Chronic</v>
      </c>
      <c r="AF133" s="38">
        <f t="shared" si="14"/>
        <v>1</v>
      </c>
      <c r="AG133" s="45">
        <f t="shared" si="17"/>
        <v>332.3</v>
      </c>
      <c r="AH133" s="43"/>
      <c r="AI133" s="66" t="str">
        <f t="shared" si="18"/>
        <v>EC10</v>
      </c>
      <c r="AJ133" s="48" t="s">
        <v>70</v>
      </c>
      <c r="AK133" s="48" t="str">
        <f t="shared" si="19"/>
        <v>Chronic</v>
      </c>
      <c r="AL133" s="48" t="str">
        <f t="shared" si="20"/>
        <v>y</v>
      </c>
      <c r="AM133" s="39" t="str">
        <f t="shared" si="21"/>
        <v>Biomass (dry weight)</v>
      </c>
      <c r="AN133" s="48" t="s">
        <v>71</v>
      </c>
      <c r="AO133" s="49">
        <f t="shared" si="22"/>
        <v>7</v>
      </c>
      <c r="AP133" s="48" t="s">
        <v>72</v>
      </c>
      <c r="AQ133" s="48"/>
      <c r="AR133" s="50">
        <f t="shared" si="23"/>
        <v>332.3</v>
      </c>
      <c r="AS133" s="2"/>
      <c r="AT133" s="2"/>
      <c r="AU133" s="9"/>
      <c r="AV133" s="2">
        <v>1</v>
      </c>
      <c r="AW133" t="s">
        <v>511</v>
      </c>
    </row>
    <row r="134" spans="1:49">
      <c r="A134" s="62" t="s">
        <v>516</v>
      </c>
      <c r="B134" s="38">
        <v>187</v>
      </c>
      <c r="C134" s="43"/>
      <c r="D134" s="40" t="s">
        <v>504</v>
      </c>
      <c r="E134" s="65" t="s">
        <v>505</v>
      </c>
      <c r="F134" s="40" t="s">
        <v>321</v>
      </c>
      <c r="G134" s="40" t="s">
        <v>347</v>
      </c>
      <c r="H134" s="38" t="s">
        <v>61</v>
      </c>
      <c r="I134" s="40" t="s">
        <v>62</v>
      </c>
      <c r="J134" s="43"/>
      <c r="K134" s="40" t="s">
        <v>506</v>
      </c>
      <c r="L134" s="40" t="s">
        <v>506</v>
      </c>
      <c r="M134" s="40" t="s">
        <v>102</v>
      </c>
      <c r="N134" s="40">
        <v>7</v>
      </c>
      <c r="O134" s="40" t="s">
        <v>65</v>
      </c>
      <c r="P134" s="44" t="s">
        <v>66</v>
      </c>
      <c r="Q134" s="43"/>
      <c r="R134" s="38" t="s">
        <v>67</v>
      </c>
      <c r="S134" s="38" t="s">
        <v>67</v>
      </c>
      <c r="T134" s="38">
        <v>2782</v>
      </c>
      <c r="U134" s="40" t="s">
        <v>517</v>
      </c>
      <c r="V134" s="40" t="s">
        <v>122</v>
      </c>
      <c r="W134" s="40" t="s">
        <v>504</v>
      </c>
      <c r="X134" s="40">
        <v>6</v>
      </c>
      <c r="Y134" s="38">
        <v>2</v>
      </c>
      <c r="Z134" s="38">
        <v>240</v>
      </c>
      <c r="AA134" s="43"/>
      <c r="AB134" s="38" t="str">
        <f t="shared" si="15"/>
        <v>EC10</v>
      </c>
      <c r="AC134" s="38">
        <f t="shared" si="24"/>
        <v>1</v>
      </c>
      <c r="AD134" s="45">
        <f t="shared" si="16"/>
        <v>2782</v>
      </c>
      <c r="AE134" s="46" t="str">
        <f t="shared" si="25"/>
        <v>Chronic</v>
      </c>
      <c r="AF134" s="38">
        <f t="shared" si="14"/>
        <v>1</v>
      </c>
      <c r="AG134" s="45">
        <f t="shared" si="17"/>
        <v>2782</v>
      </c>
      <c r="AH134" s="43"/>
      <c r="AI134" s="66" t="str">
        <f t="shared" si="18"/>
        <v>EC10</v>
      </c>
      <c r="AJ134" s="48" t="s">
        <v>70</v>
      </c>
      <c r="AK134" s="48" t="str">
        <f t="shared" si="19"/>
        <v>Chronic</v>
      </c>
      <c r="AL134" s="48" t="str">
        <f t="shared" si="20"/>
        <v>y</v>
      </c>
      <c r="AM134" s="39" t="str">
        <f t="shared" si="21"/>
        <v>Biomass (dry weight)</v>
      </c>
      <c r="AN134" s="48" t="s">
        <v>71</v>
      </c>
      <c r="AO134" s="49">
        <f t="shared" si="22"/>
        <v>7</v>
      </c>
      <c r="AP134" s="48" t="s">
        <v>72</v>
      </c>
      <c r="AQ134" s="43"/>
      <c r="AR134" s="50">
        <f t="shared" si="23"/>
        <v>2782</v>
      </c>
      <c r="AS134"/>
      <c r="AT134"/>
      <c r="AU134"/>
      <c r="AV134" s="2">
        <v>1</v>
      </c>
      <c r="AW134" t="s">
        <v>511</v>
      </c>
    </row>
    <row r="135" spans="1:49" ht="30">
      <c r="A135" s="62" t="s">
        <v>518</v>
      </c>
      <c r="B135" s="38">
        <v>187</v>
      </c>
      <c r="C135" s="43"/>
      <c r="D135" s="40" t="s">
        <v>504</v>
      </c>
      <c r="E135" s="41" t="s">
        <v>505</v>
      </c>
      <c r="F135" s="40" t="s">
        <v>321</v>
      </c>
      <c r="G135" s="40" t="s">
        <v>347</v>
      </c>
      <c r="H135" s="38" t="s">
        <v>61</v>
      </c>
      <c r="I135" s="42" t="s">
        <v>62</v>
      </c>
      <c r="J135" s="43"/>
      <c r="K135" s="42" t="s">
        <v>506</v>
      </c>
      <c r="L135" s="42" t="s">
        <v>506</v>
      </c>
      <c r="M135" s="42" t="s">
        <v>102</v>
      </c>
      <c r="N135" s="42">
        <v>7</v>
      </c>
      <c r="O135" s="42" t="s">
        <v>65</v>
      </c>
      <c r="P135" s="44" t="s">
        <v>66</v>
      </c>
      <c r="Q135" s="43"/>
      <c r="R135" s="38" t="s">
        <v>67</v>
      </c>
      <c r="S135" s="38" t="s">
        <v>67</v>
      </c>
      <c r="T135" s="38">
        <v>532.70000000000005</v>
      </c>
      <c r="U135" s="40" t="s">
        <v>519</v>
      </c>
      <c r="V135" s="40" t="s">
        <v>122</v>
      </c>
      <c r="W135" s="40" t="s">
        <v>504</v>
      </c>
      <c r="X135" s="40">
        <v>8</v>
      </c>
      <c r="Y135" s="38">
        <v>0</v>
      </c>
      <c r="Z135" s="38">
        <v>10</v>
      </c>
      <c r="AA135" s="43"/>
      <c r="AB135" s="38" t="str">
        <f t="shared" si="15"/>
        <v>EC10</v>
      </c>
      <c r="AC135" s="38">
        <f t="shared" si="24"/>
        <v>1</v>
      </c>
      <c r="AD135" s="45">
        <f t="shared" si="16"/>
        <v>532.70000000000005</v>
      </c>
      <c r="AE135" s="46" t="str">
        <f t="shared" si="25"/>
        <v>Chronic</v>
      </c>
      <c r="AF135" s="38">
        <f t="shared" ref="AF135:AF203" si="35">VLOOKUP(AE135,$BA$22:$BB$23,2,FALSE)</f>
        <v>1</v>
      </c>
      <c r="AG135" s="45">
        <f t="shared" si="17"/>
        <v>532.70000000000005</v>
      </c>
      <c r="AH135" s="43"/>
      <c r="AI135" s="47" t="str">
        <f t="shared" si="18"/>
        <v>EC10</v>
      </c>
      <c r="AJ135" s="48" t="s">
        <v>70</v>
      </c>
      <c r="AK135" s="48" t="str">
        <f t="shared" si="19"/>
        <v>Chronic</v>
      </c>
      <c r="AL135" s="48" t="str">
        <f t="shared" si="20"/>
        <v>y</v>
      </c>
      <c r="AM135" s="39" t="str">
        <f t="shared" si="21"/>
        <v>Biomass (dry weight)</v>
      </c>
      <c r="AN135" s="48" t="s">
        <v>71</v>
      </c>
      <c r="AO135" s="49">
        <f t="shared" si="22"/>
        <v>7</v>
      </c>
      <c r="AP135" s="48" t="s">
        <v>72</v>
      </c>
      <c r="AQ135" s="48"/>
      <c r="AR135" s="50">
        <f t="shared" si="23"/>
        <v>532.70000000000005</v>
      </c>
      <c r="AS135" s="2"/>
      <c r="AT135" s="2"/>
      <c r="AU135" s="9"/>
      <c r="AV135" s="2">
        <v>1</v>
      </c>
      <c r="AW135" t="s">
        <v>511</v>
      </c>
    </row>
    <row r="136" spans="1:49" ht="30">
      <c r="A136" s="62" t="s">
        <v>520</v>
      </c>
      <c r="B136" s="38">
        <v>187</v>
      </c>
      <c r="C136" s="43"/>
      <c r="D136" s="40" t="s">
        <v>504</v>
      </c>
      <c r="E136" s="41" t="s">
        <v>505</v>
      </c>
      <c r="F136" s="40" t="s">
        <v>321</v>
      </c>
      <c r="G136" s="40" t="s">
        <v>347</v>
      </c>
      <c r="H136" s="38" t="s">
        <v>61</v>
      </c>
      <c r="I136" s="42" t="s">
        <v>62</v>
      </c>
      <c r="J136" s="43"/>
      <c r="K136" s="42" t="s">
        <v>506</v>
      </c>
      <c r="L136" s="42" t="s">
        <v>506</v>
      </c>
      <c r="M136" s="42" t="s">
        <v>102</v>
      </c>
      <c r="N136" s="42">
        <v>7</v>
      </c>
      <c r="O136" s="42" t="s">
        <v>65</v>
      </c>
      <c r="P136" s="44" t="s">
        <v>66</v>
      </c>
      <c r="Q136" s="43"/>
      <c r="R136" s="38" t="s">
        <v>67</v>
      </c>
      <c r="S136" s="38" t="s">
        <v>67</v>
      </c>
      <c r="T136" s="38">
        <v>27085</v>
      </c>
      <c r="U136" s="40" t="s">
        <v>521</v>
      </c>
      <c r="V136" s="40" t="s">
        <v>122</v>
      </c>
      <c r="W136" s="40" t="s">
        <v>504</v>
      </c>
      <c r="X136" s="40">
        <v>8</v>
      </c>
      <c r="Y136" s="38">
        <v>4</v>
      </c>
      <c r="Z136" s="38">
        <v>12</v>
      </c>
      <c r="AA136" s="43"/>
      <c r="AB136" s="38" t="str">
        <f t="shared" si="15"/>
        <v>EC10</v>
      </c>
      <c r="AC136" s="38">
        <f t="shared" si="24"/>
        <v>1</v>
      </c>
      <c r="AD136" s="45">
        <f t="shared" si="16"/>
        <v>27085</v>
      </c>
      <c r="AE136" s="46" t="str">
        <f t="shared" si="25"/>
        <v>Chronic</v>
      </c>
      <c r="AF136" s="38">
        <f t="shared" si="35"/>
        <v>1</v>
      </c>
      <c r="AG136" s="45">
        <f t="shared" si="17"/>
        <v>27085</v>
      </c>
      <c r="AH136" s="43"/>
      <c r="AI136" s="47" t="str">
        <f t="shared" si="18"/>
        <v>EC10</v>
      </c>
      <c r="AJ136" s="48" t="s">
        <v>70</v>
      </c>
      <c r="AK136" s="48" t="str">
        <f t="shared" si="19"/>
        <v>Chronic</v>
      </c>
      <c r="AL136" s="48" t="str">
        <f t="shared" si="20"/>
        <v>y</v>
      </c>
      <c r="AM136" s="39" t="str">
        <f t="shared" si="21"/>
        <v>Biomass (dry weight)</v>
      </c>
      <c r="AN136" s="48" t="s">
        <v>71</v>
      </c>
      <c r="AO136" s="49">
        <f t="shared" si="22"/>
        <v>7</v>
      </c>
      <c r="AP136" s="48" t="s">
        <v>72</v>
      </c>
      <c r="AQ136" s="43"/>
      <c r="AR136" s="50">
        <f t="shared" si="23"/>
        <v>27085</v>
      </c>
      <c r="AS136"/>
      <c r="AT136"/>
      <c r="AU136"/>
      <c r="AV136" s="2">
        <v>1</v>
      </c>
      <c r="AW136" t="s">
        <v>511</v>
      </c>
    </row>
    <row r="137" spans="1:49" ht="30">
      <c r="A137" s="62" t="s">
        <v>522</v>
      </c>
      <c r="B137" s="38">
        <v>187</v>
      </c>
      <c r="C137" s="43"/>
      <c r="D137" s="40" t="s">
        <v>504</v>
      </c>
      <c r="E137" s="41" t="s">
        <v>505</v>
      </c>
      <c r="F137" s="40" t="s">
        <v>321</v>
      </c>
      <c r="G137" s="40" t="s">
        <v>347</v>
      </c>
      <c r="H137" s="38" t="s">
        <v>61</v>
      </c>
      <c r="I137" s="42" t="s">
        <v>62</v>
      </c>
      <c r="J137" s="43"/>
      <c r="K137" s="42" t="s">
        <v>506</v>
      </c>
      <c r="L137" s="42" t="s">
        <v>506</v>
      </c>
      <c r="M137" s="42" t="s">
        <v>102</v>
      </c>
      <c r="N137" s="42">
        <v>7</v>
      </c>
      <c r="O137" s="42" t="s">
        <v>65</v>
      </c>
      <c r="P137" s="44" t="s">
        <v>66</v>
      </c>
      <c r="Q137" s="43"/>
      <c r="R137" s="38" t="s">
        <v>67</v>
      </c>
      <c r="S137" s="38" t="s">
        <v>67</v>
      </c>
      <c r="T137" s="38">
        <v>1704</v>
      </c>
      <c r="U137" s="40" t="s">
        <v>523</v>
      </c>
      <c r="V137" s="40" t="s">
        <v>122</v>
      </c>
      <c r="W137" s="40" t="s">
        <v>504</v>
      </c>
      <c r="X137" s="40">
        <v>8</v>
      </c>
      <c r="Y137" s="38">
        <v>0</v>
      </c>
      <c r="Z137" s="38">
        <v>84</v>
      </c>
      <c r="AA137" s="43"/>
      <c r="AB137" s="38" t="str">
        <f t="shared" si="15"/>
        <v>EC10</v>
      </c>
      <c r="AC137" s="38">
        <f t="shared" si="24"/>
        <v>1</v>
      </c>
      <c r="AD137" s="45">
        <f t="shared" si="16"/>
        <v>1704</v>
      </c>
      <c r="AE137" s="46" t="str">
        <f t="shared" si="25"/>
        <v>Chronic</v>
      </c>
      <c r="AF137" s="38">
        <f t="shared" si="35"/>
        <v>1</v>
      </c>
      <c r="AG137" s="45">
        <f t="shared" si="17"/>
        <v>1704</v>
      </c>
      <c r="AH137" s="43"/>
      <c r="AI137" s="47" t="str">
        <f t="shared" si="18"/>
        <v>EC10</v>
      </c>
      <c r="AJ137" s="48" t="s">
        <v>70</v>
      </c>
      <c r="AK137" s="48" t="str">
        <f t="shared" si="19"/>
        <v>Chronic</v>
      </c>
      <c r="AL137" s="48" t="str">
        <f t="shared" si="20"/>
        <v>y</v>
      </c>
      <c r="AM137" s="39" t="str">
        <f t="shared" si="21"/>
        <v>Biomass (dry weight)</v>
      </c>
      <c r="AN137" s="48" t="s">
        <v>71</v>
      </c>
      <c r="AO137" s="49">
        <f t="shared" si="22"/>
        <v>7</v>
      </c>
      <c r="AP137" s="48" t="s">
        <v>72</v>
      </c>
      <c r="AQ137" s="48"/>
      <c r="AR137" s="50">
        <f t="shared" si="23"/>
        <v>1704</v>
      </c>
      <c r="AS137" s="2"/>
      <c r="AT137" s="2"/>
      <c r="AU137" s="9"/>
      <c r="AV137" s="2">
        <v>1</v>
      </c>
      <c r="AW137" t="s">
        <v>511</v>
      </c>
    </row>
    <row r="138" spans="1:49" ht="30">
      <c r="A138" s="62" t="s">
        <v>524</v>
      </c>
      <c r="B138" s="38">
        <v>187</v>
      </c>
      <c r="C138" s="43"/>
      <c r="D138" s="40" t="s">
        <v>504</v>
      </c>
      <c r="E138" s="41" t="s">
        <v>505</v>
      </c>
      <c r="F138" s="40" t="s">
        <v>321</v>
      </c>
      <c r="G138" s="40" t="s">
        <v>347</v>
      </c>
      <c r="H138" s="38" t="s">
        <v>61</v>
      </c>
      <c r="I138" s="42" t="s">
        <v>62</v>
      </c>
      <c r="J138" s="43"/>
      <c r="K138" s="42" t="s">
        <v>506</v>
      </c>
      <c r="L138" s="42" t="s">
        <v>506</v>
      </c>
      <c r="M138" s="42" t="s">
        <v>102</v>
      </c>
      <c r="N138" s="42">
        <v>7</v>
      </c>
      <c r="O138" s="42" t="s">
        <v>65</v>
      </c>
      <c r="P138" s="44" t="s">
        <v>66</v>
      </c>
      <c r="Q138" s="43"/>
      <c r="R138" s="38" t="s">
        <v>67</v>
      </c>
      <c r="S138" s="38" t="s">
        <v>67</v>
      </c>
      <c r="T138" s="38">
        <v>15476</v>
      </c>
      <c r="U138" s="40" t="s">
        <v>525</v>
      </c>
      <c r="V138" s="40" t="s">
        <v>122</v>
      </c>
      <c r="W138" s="40" t="s">
        <v>504</v>
      </c>
      <c r="X138" s="40">
        <v>8</v>
      </c>
      <c r="Y138" s="38">
        <v>4</v>
      </c>
      <c r="Z138" s="38">
        <v>79</v>
      </c>
      <c r="AA138" s="43"/>
      <c r="AB138" s="38" t="str">
        <f t="shared" si="15"/>
        <v>EC10</v>
      </c>
      <c r="AC138" s="38">
        <f t="shared" si="24"/>
        <v>1</v>
      </c>
      <c r="AD138" s="45">
        <f t="shared" si="16"/>
        <v>15476</v>
      </c>
      <c r="AE138" s="46" t="str">
        <f t="shared" si="25"/>
        <v>Chronic</v>
      </c>
      <c r="AF138" s="38">
        <f t="shared" si="35"/>
        <v>1</v>
      </c>
      <c r="AG138" s="45">
        <f t="shared" si="17"/>
        <v>15476</v>
      </c>
      <c r="AH138" s="43"/>
      <c r="AI138" s="47" t="str">
        <f t="shared" si="18"/>
        <v>EC10</v>
      </c>
      <c r="AJ138" s="48" t="s">
        <v>70</v>
      </c>
      <c r="AK138" s="48" t="str">
        <f t="shared" si="19"/>
        <v>Chronic</v>
      </c>
      <c r="AL138" s="48" t="str">
        <f t="shared" si="20"/>
        <v>y</v>
      </c>
      <c r="AM138" s="39" t="str">
        <f t="shared" si="21"/>
        <v>Biomass (dry weight)</v>
      </c>
      <c r="AN138" s="48" t="s">
        <v>71</v>
      </c>
      <c r="AO138" s="49">
        <f t="shared" si="22"/>
        <v>7</v>
      </c>
      <c r="AP138" s="48" t="s">
        <v>72</v>
      </c>
      <c r="AQ138" s="43"/>
      <c r="AR138" s="50">
        <f t="shared" si="23"/>
        <v>15476</v>
      </c>
      <c r="AS138"/>
      <c r="AT138"/>
      <c r="AU138"/>
      <c r="AV138" s="2">
        <v>1</v>
      </c>
      <c r="AW138" t="s">
        <v>511</v>
      </c>
    </row>
    <row r="139" spans="1:49" ht="30">
      <c r="A139" s="62" t="s">
        <v>526</v>
      </c>
      <c r="B139" s="38">
        <v>187</v>
      </c>
      <c r="C139" s="43"/>
      <c r="D139" s="40" t="s">
        <v>504</v>
      </c>
      <c r="E139" s="41" t="s">
        <v>505</v>
      </c>
      <c r="F139" s="40" t="s">
        <v>321</v>
      </c>
      <c r="G139" s="40" t="s">
        <v>347</v>
      </c>
      <c r="H139" s="38" t="s">
        <v>61</v>
      </c>
      <c r="I139" s="42" t="s">
        <v>62</v>
      </c>
      <c r="J139" s="43"/>
      <c r="K139" s="42" t="s">
        <v>506</v>
      </c>
      <c r="L139" s="42" t="s">
        <v>506</v>
      </c>
      <c r="M139" s="42" t="s">
        <v>102</v>
      </c>
      <c r="N139" s="42">
        <v>7</v>
      </c>
      <c r="O139" s="42" t="s">
        <v>65</v>
      </c>
      <c r="P139" s="44" t="s">
        <v>66</v>
      </c>
      <c r="Q139" s="43"/>
      <c r="R139" s="38" t="s">
        <v>67</v>
      </c>
      <c r="S139" s="38" t="s">
        <v>67</v>
      </c>
      <c r="T139" s="38">
        <v>972.8</v>
      </c>
      <c r="U139" s="40" t="s">
        <v>527</v>
      </c>
      <c r="V139" s="40" t="s">
        <v>122</v>
      </c>
      <c r="W139" s="40" t="s">
        <v>504</v>
      </c>
      <c r="X139" s="40">
        <v>8</v>
      </c>
      <c r="Y139" s="38">
        <v>0</v>
      </c>
      <c r="Z139" s="38">
        <v>244</v>
      </c>
      <c r="AA139" s="43"/>
      <c r="AB139" s="38" t="str">
        <f t="shared" si="15"/>
        <v>EC10</v>
      </c>
      <c r="AC139" s="38">
        <f t="shared" ref="AC139" si="36">VLOOKUP(AB139,$BA$9:$BB$14,2,FALSE)</f>
        <v>1</v>
      </c>
      <c r="AD139" s="45">
        <f t="shared" si="16"/>
        <v>972.8</v>
      </c>
      <c r="AE139" s="46" t="str">
        <f t="shared" si="25"/>
        <v>Chronic</v>
      </c>
      <c r="AF139" s="38">
        <f t="shared" si="35"/>
        <v>1</v>
      </c>
      <c r="AG139" s="45">
        <f t="shared" si="17"/>
        <v>972.8</v>
      </c>
      <c r="AH139" s="43"/>
      <c r="AI139" s="47" t="str">
        <f t="shared" si="18"/>
        <v>EC10</v>
      </c>
      <c r="AJ139" s="48" t="s">
        <v>70</v>
      </c>
      <c r="AK139" s="48" t="str">
        <f t="shared" si="19"/>
        <v>Chronic</v>
      </c>
      <c r="AL139" s="48" t="str">
        <f t="shared" si="20"/>
        <v>y</v>
      </c>
      <c r="AM139" s="39" t="str">
        <f t="shared" si="21"/>
        <v>Biomass (dry weight)</v>
      </c>
      <c r="AN139" s="48" t="s">
        <v>71</v>
      </c>
      <c r="AO139" s="49">
        <f t="shared" si="22"/>
        <v>7</v>
      </c>
      <c r="AP139" s="48" t="s">
        <v>72</v>
      </c>
      <c r="AQ139" s="48"/>
      <c r="AR139" s="50">
        <f t="shared" si="23"/>
        <v>972.8</v>
      </c>
      <c r="AS139" s="2"/>
      <c r="AT139" s="2"/>
      <c r="AU139" s="9"/>
      <c r="AV139" s="2">
        <v>1</v>
      </c>
      <c r="AW139" t="s">
        <v>511</v>
      </c>
    </row>
    <row r="140" spans="1:49" ht="30">
      <c r="A140" s="37" t="s">
        <v>528</v>
      </c>
      <c r="B140" s="38">
        <v>187</v>
      </c>
      <c r="C140" s="43"/>
      <c r="D140" s="40" t="s">
        <v>504</v>
      </c>
      <c r="E140" s="41" t="s">
        <v>505</v>
      </c>
      <c r="F140" s="40" t="s">
        <v>321</v>
      </c>
      <c r="G140" s="40" t="s">
        <v>347</v>
      </c>
      <c r="H140" s="38" t="s">
        <v>61</v>
      </c>
      <c r="I140" s="42" t="s">
        <v>62</v>
      </c>
      <c r="J140" s="43"/>
      <c r="K140" s="42" t="s">
        <v>506</v>
      </c>
      <c r="L140" s="42" t="s">
        <v>506</v>
      </c>
      <c r="M140" s="42" t="s">
        <v>529</v>
      </c>
      <c r="N140" s="42">
        <v>7</v>
      </c>
      <c r="O140" s="42" t="s">
        <v>65</v>
      </c>
      <c r="P140" s="44" t="s">
        <v>66</v>
      </c>
      <c r="Q140" s="43"/>
      <c r="R140" s="38" t="s">
        <v>67</v>
      </c>
      <c r="S140" s="38" t="s">
        <v>67</v>
      </c>
      <c r="T140" s="38">
        <v>371</v>
      </c>
      <c r="U140" s="40" t="s">
        <v>530</v>
      </c>
      <c r="V140" s="40" t="s">
        <v>122</v>
      </c>
      <c r="W140" s="40" t="s">
        <v>504</v>
      </c>
      <c r="X140" s="40">
        <v>6</v>
      </c>
      <c r="Y140" s="38">
        <v>0</v>
      </c>
      <c r="Z140" s="38">
        <v>12</v>
      </c>
      <c r="AA140" s="43"/>
      <c r="AB140" s="38" t="str">
        <f t="shared" si="15"/>
        <v>EC20</v>
      </c>
      <c r="AC140" s="38">
        <v>1</v>
      </c>
      <c r="AD140" s="45">
        <f t="shared" si="16"/>
        <v>371</v>
      </c>
      <c r="AE140" s="46" t="str">
        <f t="shared" si="25"/>
        <v>Chronic</v>
      </c>
      <c r="AF140" s="38">
        <f t="shared" si="35"/>
        <v>1</v>
      </c>
      <c r="AG140" s="45">
        <f t="shared" si="17"/>
        <v>371</v>
      </c>
      <c r="AH140" s="43"/>
      <c r="AI140" s="47" t="str">
        <f t="shared" si="18"/>
        <v>EC20</v>
      </c>
      <c r="AJ140" s="48" t="s">
        <v>70</v>
      </c>
      <c r="AK140" s="48" t="str">
        <f t="shared" si="19"/>
        <v>Chronic</v>
      </c>
      <c r="AL140" s="48" t="str">
        <f t="shared" si="20"/>
        <v>y</v>
      </c>
      <c r="AM140" s="39" t="str">
        <f t="shared" si="21"/>
        <v>Biomass (dry weight)</v>
      </c>
      <c r="AN140" s="48" t="s">
        <v>71</v>
      </c>
      <c r="AO140" s="49">
        <f t="shared" si="22"/>
        <v>7</v>
      </c>
      <c r="AP140" s="48" t="s">
        <v>72</v>
      </c>
      <c r="AQ140" s="48"/>
      <c r="AR140" s="50">
        <f t="shared" si="23"/>
        <v>371</v>
      </c>
      <c r="AS140" s="2"/>
      <c r="AT140" s="2"/>
      <c r="AU140" s="9"/>
      <c r="AV140" s="2">
        <v>1</v>
      </c>
      <c r="AW140" t="s">
        <v>531</v>
      </c>
    </row>
    <row r="141" spans="1:49" ht="30">
      <c r="A141" s="37" t="s">
        <v>532</v>
      </c>
      <c r="B141" s="38">
        <v>187</v>
      </c>
      <c r="C141" s="43"/>
      <c r="D141" s="40" t="s">
        <v>504</v>
      </c>
      <c r="E141" s="41" t="s">
        <v>505</v>
      </c>
      <c r="F141" s="40" t="s">
        <v>321</v>
      </c>
      <c r="G141" s="40" t="s">
        <v>347</v>
      </c>
      <c r="H141" s="38" t="s">
        <v>61</v>
      </c>
      <c r="I141" s="42" t="s">
        <v>62</v>
      </c>
      <c r="J141" s="43"/>
      <c r="K141" s="42" t="s">
        <v>506</v>
      </c>
      <c r="L141" s="42" t="s">
        <v>506</v>
      </c>
      <c r="M141" s="42" t="s">
        <v>529</v>
      </c>
      <c r="N141" s="42">
        <v>7</v>
      </c>
      <c r="O141" s="42" t="s">
        <v>65</v>
      </c>
      <c r="P141" s="44" t="s">
        <v>66</v>
      </c>
      <c r="Q141" s="43"/>
      <c r="R141" s="38" t="s">
        <v>67</v>
      </c>
      <c r="S141" s="38" t="s">
        <v>67</v>
      </c>
      <c r="T141" s="38">
        <v>1453.3</v>
      </c>
      <c r="U141" s="40" t="s">
        <v>533</v>
      </c>
      <c r="V141" s="40" t="s">
        <v>122</v>
      </c>
      <c r="W141" s="40" t="s">
        <v>504</v>
      </c>
      <c r="X141" s="40">
        <v>6</v>
      </c>
      <c r="Y141" s="38">
        <v>2</v>
      </c>
      <c r="Z141" s="38">
        <v>8</v>
      </c>
      <c r="AA141" s="43"/>
      <c r="AB141" s="38" t="str">
        <f t="shared" ref="AB141:AB214" si="37">M141</f>
        <v>EC20</v>
      </c>
      <c r="AC141" s="38">
        <v>1</v>
      </c>
      <c r="AD141" s="45">
        <f t="shared" ref="AD141:AD214" si="38">T141/AC141</f>
        <v>1453.3</v>
      </c>
      <c r="AE141" s="46" t="str">
        <f t="shared" si="25"/>
        <v>Chronic</v>
      </c>
      <c r="AF141" s="38">
        <f t="shared" si="35"/>
        <v>1</v>
      </c>
      <c r="AG141" s="45">
        <f t="shared" ref="AG141:AG214" si="39">AD141/AF141</f>
        <v>1453.3</v>
      </c>
      <c r="AH141" s="43"/>
      <c r="AI141" s="47" t="str">
        <f t="shared" ref="AI141:AI214" si="40">M141</f>
        <v>EC20</v>
      </c>
      <c r="AJ141" s="48" t="s">
        <v>70</v>
      </c>
      <c r="AK141" s="48" t="str">
        <f t="shared" ref="AK141:AK214" si="41">P141</f>
        <v>Chronic</v>
      </c>
      <c r="AL141" s="48" t="str">
        <f t="shared" ref="AL141:AL214" si="42">IF(AK141="chronic","y","n")</f>
        <v>y</v>
      </c>
      <c r="AM141" s="39" t="str">
        <f t="shared" ref="AM141:AM214" si="43">L141</f>
        <v>Biomass (dry weight)</v>
      </c>
      <c r="AN141" s="48" t="s">
        <v>71</v>
      </c>
      <c r="AO141" s="49">
        <f t="shared" ref="AO141:AO214" si="44">N141</f>
        <v>7</v>
      </c>
      <c r="AP141" s="48" t="s">
        <v>72</v>
      </c>
      <c r="AQ141" s="43"/>
      <c r="AR141" s="50">
        <f t="shared" ref="AR141:AR214" si="45">AG141</f>
        <v>1453.3</v>
      </c>
      <c r="AS141"/>
      <c r="AT141"/>
      <c r="AU141"/>
      <c r="AV141" s="2">
        <v>1</v>
      </c>
      <c r="AW141" t="s">
        <v>531</v>
      </c>
    </row>
    <row r="142" spans="1:49" ht="30">
      <c r="A142" s="37" t="s">
        <v>534</v>
      </c>
      <c r="B142" s="38">
        <v>187</v>
      </c>
      <c r="C142" s="43"/>
      <c r="D142" s="40" t="s">
        <v>504</v>
      </c>
      <c r="E142" s="41" t="s">
        <v>505</v>
      </c>
      <c r="F142" s="40" t="s">
        <v>321</v>
      </c>
      <c r="G142" s="40" t="s">
        <v>347</v>
      </c>
      <c r="H142" s="38" t="s">
        <v>61</v>
      </c>
      <c r="I142" s="42" t="s">
        <v>62</v>
      </c>
      <c r="J142" s="43"/>
      <c r="K142" s="42" t="s">
        <v>506</v>
      </c>
      <c r="L142" s="42" t="s">
        <v>506</v>
      </c>
      <c r="M142" s="42" t="s">
        <v>529</v>
      </c>
      <c r="N142" s="42">
        <v>7</v>
      </c>
      <c r="O142" s="42" t="s">
        <v>65</v>
      </c>
      <c r="P142" s="44" t="s">
        <v>66</v>
      </c>
      <c r="Q142" s="43"/>
      <c r="R142" s="38" t="s">
        <v>67</v>
      </c>
      <c r="S142" s="38" t="s">
        <v>67</v>
      </c>
      <c r="T142" s="38">
        <v>584.9</v>
      </c>
      <c r="U142" s="40" t="s">
        <v>535</v>
      </c>
      <c r="V142" s="40" t="s">
        <v>122</v>
      </c>
      <c r="W142" s="40" t="s">
        <v>504</v>
      </c>
      <c r="X142" s="40">
        <v>6</v>
      </c>
      <c r="Y142" s="38">
        <v>0</v>
      </c>
      <c r="Z142" s="38">
        <v>75</v>
      </c>
      <c r="AA142" s="43"/>
      <c r="AB142" s="38" t="str">
        <f t="shared" si="37"/>
        <v>EC20</v>
      </c>
      <c r="AC142" s="38">
        <v>1</v>
      </c>
      <c r="AD142" s="45">
        <f t="shared" si="38"/>
        <v>584.9</v>
      </c>
      <c r="AE142" s="46" t="str">
        <f t="shared" si="25"/>
        <v>Chronic</v>
      </c>
      <c r="AF142" s="38">
        <f t="shared" si="35"/>
        <v>1</v>
      </c>
      <c r="AG142" s="45">
        <f t="shared" si="39"/>
        <v>584.9</v>
      </c>
      <c r="AH142" s="43"/>
      <c r="AI142" s="47" t="str">
        <f t="shared" si="40"/>
        <v>EC20</v>
      </c>
      <c r="AJ142" s="48" t="s">
        <v>70</v>
      </c>
      <c r="AK142" s="48" t="str">
        <f t="shared" si="41"/>
        <v>Chronic</v>
      </c>
      <c r="AL142" s="48" t="str">
        <f t="shared" si="42"/>
        <v>y</v>
      </c>
      <c r="AM142" s="39" t="str">
        <f t="shared" si="43"/>
        <v>Biomass (dry weight)</v>
      </c>
      <c r="AN142" s="48" t="s">
        <v>71</v>
      </c>
      <c r="AO142" s="49">
        <f t="shared" si="44"/>
        <v>7</v>
      </c>
      <c r="AP142" s="48" t="s">
        <v>72</v>
      </c>
      <c r="AQ142" s="48"/>
      <c r="AR142" s="50">
        <f t="shared" si="45"/>
        <v>584.9</v>
      </c>
      <c r="AS142" s="2"/>
      <c r="AT142" s="2"/>
      <c r="AU142" s="9"/>
      <c r="AV142" s="2">
        <v>1</v>
      </c>
      <c r="AW142" t="s">
        <v>531</v>
      </c>
    </row>
    <row r="143" spans="1:49" ht="30">
      <c r="A143" s="37" t="s">
        <v>536</v>
      </c>
      <c r="B143" s="38">
        <v>187</v>
      </c>
      <c r="C143" s="43"/>
      <c r="D143" s="40" t="s">
        <v>504</v>
      </c>
      <c r="E143" s="41" t="s">
        <v>505</v>
      </c>
      <c r="F143" s="40" t="s">
        <v>321</v>
      </c>
      <c r="G143" s="40" t="s">
        <v>347</v>
      </c>
      <c r="H143" s="38" t="s">
        <v>61</v>
      </c>
      <c r="I143" s="42" t="s">
        <v>62</v>
      </c>
      <c r="J143" s="43"/>
      <c r="K143" s="42" t="s">
        <v>506</v>
      </c>
      <c r="L143" s="42" t="s">
        <v>506</v>
      </c>
      <c r="M143" s="42" t="s">
        <v>529</v>
      </c>
      <c r="N143" s="42">
        <v>7</v>
      </c>
      <c r="O143" s="42" t="s">
        <v>65</v>
      </c>
      <c r="P143" s="44" t="s">
        <v>66</v>
      </c>
      <c r="Q143" s="43"/>
      <c r="R143" s="38" t="s">
        <v>67</v>
      </c>
      <c r="S143" s="38" t="s">
        <v>67</v>
      </c>
      <c r="T143" s="38">
        <v>857.6</v>
      </c>
      <c r="U143" s="40" t="s">
        <v>537</v>
      </c>
      <c r="V143" s="40" t="s">
        <v>122</v>
      </c>
      <c r="W143" s="40" t="s">
        <v>504</v>
      </c>
      <c r="X143" s="40">
        <v>6</v>
      </c>
      <c r="Y143" s="38">
        <v>0</v>
      </c>
      <c r="Z143" s="38">
        <v>232</v>
      </c>
      <c r="AA143" s="43"/>
      <c r="AB143" s="38" t="str">
        <f t="shared" si="37"/>
        <v>EC20</v>
      </c>
      <c r="AC143" s="38">
        <v>1</v>
      </c>
      <c r="AD143" s="45">
        <f t="shared" si="38"/>
        <v>857.6</v>
      </c>
      <c r="AE143" s="46" t="str">
        <f t="shared" si="25"/>
        <v>Chronic</v>
      </c>
      <c r="AF143" s="38">
        <f t="shared" si="35"/>
        <v>1</v>
      </c>
      <c r="AG143" s="45">
        <f t="shared" si="39"/>
        <v>857.6</v>
      </c>
      <c r="AH143" s="43"/>
      <c r="AI143" s="47" t="str">
        <f t="shared" si="40"/>
        <v>EC20</v>
      </c>
      <c r="AJ143" s="48" t="s">
        <v>70</v>
      </c>
      <c r="AK143" s="48" t="str">
        <f t="shared" si="41"/>
        <v>Chronic</v>
      </c>
      <c r="AL143" s="48" t="str">
        <f t="shared" si="42"/>
        <v>y</v>
      </c>
      <c r="AM143" s="39" t="str">
        <f t="shared" si="43"/>
        <v>Biomass (dry weight)</v>
      </c>
      <c r="AN143" s="48" t="s">
        <v>71</v>
      </c>
      <c r="AO143" s="49">
        <f t="shared" si="44"/>
        <v>7</v>
      </c>
      <c r="AP143" s="48" t="s">
        <v>72</v>
      </c>
      <c r="AQ143" s="48"/>
      <c r="AR143" s="50">
        <f t="shared" si="45"/>
        <v>857.6</v>
      </c>
      <c r="AS143" s="2"/>
      <c r="AT143" s="2"/>
      <c r="AU143" s="9"/>
      <c r="AV143" s="2">
        <v>1</v>
      </c>
      <c r="AW143" t="s">
        <v>531</v>
      </c>
    </row>
    <row r="144" spans="1:49" ht="30">
      <c r="A144" s="37" t="s">
        <v>538</v>
      </c>
      <c r="B144" s="38">
        <v>187</v>
      </c>
      <c r="C144" s="43"/>
      <c r="D144" s="40" t="s">
        <v>504</v>
      </c>
      <c r="E144" s="41" t="s">
        <v>505</v>
      </c>
      <c r="F144" s="40" t="s">
        <v>321</v>
      </c>
      <c r="G144" s="40" t="s">
        <v>347</v>
      </c>
      <c r="H144" s="38" t="s">
        <v>61</v>
      </c>
      <c r="I144" s="42" t="s">
        <v>62</v>
      </c>
      <c r="J144" s="43"/>
      <c r="K144" s="42" t="s">
        <v>506</v>
      </c>
      <c r="L144" s="42" t="s">
        <v>506</v>
      </c>
      <c r="M144" s="42" t="s">
        <v>125</v>
      </c>
      <c r="N144" s="42">
        <v>7</v>
      </c>
      <c r="O144" s="42" t="s">
        <v>65</v>
      </c>
      <c r="P144" s="44" t="s">
        <v>66</v>
      </c>
      <c r="Q144" s="43"/>
      <c r="R144" s="38" t="s">
        <v>67</v>
      </c>
      <c r="S144" s="38" t="s">
        <v>67</v>
      </c>
      <c r="T144" s="38">
        <v>2660</v>
      </c>
      <c r="U144" s="40" t="s">
        <v>539</v>
      </c>
      <c r="V144" s="40" t="s">
        <v>122</v>
      </c>
      <c r="W144" s="40" t="s">
        <v>504</v>
      </c>
      <c r="X144" s="40">
        <v>6</v>
      </c>
      <c r="Y144" s="38">
        <v>0</v>
      </c>
      <c r="Z144" s="38">
        <v>12</v>
      </c>
      <c r="AA144" s="43"/>
      <c r="AB144" s="38" t="str">
        <f t="shared" si="37"/>
        <v>EC50</v>
      </c>
      <c r="AC144" s="38">
        <f t="shared" ref="AC144:AC158" si="46">VLOOKUP(AB144,$BA$9:$BB$14,2,FALSE)</f>
        <v>5</v>
      </c>
      <c r="AD144" s="45">
        <f t="shared" si="38"/>
        <v>532</v>
      </c>
      <c r="AE144" s="46" t="str">
        <f t="shared" si="25"/>
        <v>Chronic</v>
      </c>
      <c r="AF144" s="38">
        <f t="shared" si="35"/>
        <v>1</v>
      </c>
      <c r="AG144" s="45">
        <f t="shared" si="39"/>
        <v>532</v>
      </c>
      <c r="AH144" s="43"/>
      <c r="AI144" s="47" t="str">
        <f t="shared" si="40"/>
        <v>EC50</v>
      </c>
      <c r="AJ144" s="48" t="s">
        <v>70</v>
      </c>
      <c r="AK144" s="48" t="str">
        <f t="shared" si="41"/>
        <v>Chronic</v>
      </c>
      <c r="AL144" s="48" t="str">
        <f t="shared" si="42"/>
        <v>y</v>
      </c>
      <c r="AM144" s="39" t="str">
        <f t="shared" si="43"/>
        <v>Biomass (dry weight)</v>
      </c>
      <c r="AN144" s="48" t="s">
        <v>263</v>
      </c>
      <c r="AO144" s="49">
        <f t="shared" si="44"/>
        <v>7</v>
      </c>
      <c r="AP144" s="48" t="s">
        <v>264</v>
      </c>
      <c r="AQ144" s="43"/>
      <c r="AR144" s="50">
        <f t="shared" si="45"/>
        <v>532</v>
      </c>
      <c r="AS144"/>
      <c r="AT144"/>
      <c r="AU144"/>
      <c r="AV144"/>
    </row>
    <row r="145" spans="1:49" ht="30">
      <c r="A145" s="37" t="s">
        <v>540</v>
      </c>
      <c r="B145" s="38">
        <v>187</v>
      </c>
      <c r="C145" s="43"/>
      <c r="D145" s="40" t="s">
        <v>504</v>
      </c>
      <c r="E145" s="41" t="s">
        <v>505</v>
      </c>
      <c r="F145" s="40" t="s">
        <v>321</v>
      </c>
      <c r="G145" s="40" t="s">
        <v>347</v>
      </c>
      <c r="H145" s="38" t="s">
        <v>61</v>
      </c>
      <c r="I145" s="42" t="s">
        <v>62</v>
      </c>
      <c r="J145" s="43"/>
      <c r="K145" s="42" t="s">
        <v>506</v>
      </c>
      <c r="L145" s="42" t="s">
        <v>506</v>
      </c>
      <c r="M145" s="42" t="s">
        <v>125</v>
      </c>
      <c r="N145" s="42">
        <v>7</v>
      </c>
      <c r="O145" s="42" t="s">
        <v>65</v>
      </c>
      <c r="P145" s="44" t="s">
        <v>66</v>
      </c>
      <c r="Q145" s="43"/>
      <c r="R145" s="38" t="s">
        <v>67</v>
      </c>
      <c r="S145" s="38" t="s">
        <v>67</v>
      </c>
      <c r="T145" s="38">
        <v>34725</v>
      </c>
      <c r="U145" s="40" t="s">
        <v>541</v>
      </c>
      <c r="V145" s="40" t="s">
        <v>122</v>
      </c>
      <c r="W145" s="40" t="s">
        <v>504</v>
      </c>
      <c r="X145" s="40">
        <v>6</v>
      </c>
      <c r="Y145" s="38">
        <v>2</v>
      </c>
      <c r="Z145" s="38">
        <v>8</v>
      </c>
      <c r="AA145" s="43"/>
      <c r="AB145" s="38" t="str">
        <f t="shared" si="37"/>
        <v>EC50</v>
      </c>
      <c r="AC145" s="38">
        <f t="shared" si="46"/>
        <v>5</v>
      </c>
      <c r="AD145" s="45">
        <f t="shared" si="38"/>
        <v>6945</v>
      </c>
      <c r="AE145" s="46" t="str">
        <f t="shared" si="25"/>
        <v>Chronic</v>
      </c>
      <c r="AF145" s="38">
        <f t="shared" si="35"/>
        <v>1</v>
      </c>
      <c r="AG145" s="45">
        <f t="shared" si="39"/>
        <v>6945</v>
      </c>
      <c r="AH145" s="43"/>
      <c r="AI145" s="47" t="str">
        <f t="shared" si="40"/>
        <v>EC50</v>
      </c>
      <c r="AJ145" s="48" t="s">
        <v>70</v>
      </c>
      <c r="AK145" s="48" t="str">
        <f t="shared" si="41"/>
        <v>Chronic</v>
      </c>
      <c r="AL145" s="48" t="str">
        <f t="shared" si="42"/>
        <v>y</v>
      </c>
      <c r="AM145" s="39" t="str">
        <f t="shared" si="43"/>
        <v>Biomass (dry weight)</v>
      </c>
      <c r="AN145" s="48" t="s">
        <v>263</v>
      </c>
      <c r="AO145" s="49">
        <f t="shared" si="44"/>
        <v>7</v>
      </c>
      <c r="AP145" s="48" t="s">
        <v>264</v>
      </c>
      <c r="AQ145" s="43"/>
      <c r="AR145" s="50">
        <f t="shared" si="45"/>
        <v>6945</v>
      </c>
      <c r="AS145"/>
      <c r="AT145"/>
      <c r="AU145"/>
      <c r="AV145"/>
    </row>
    <row r="146" spans="1:49" ht="30">
      <c r="A146" s="37" t="s">
        <v>542</v>
      </c>
      <c r="B146" s="38">
        <v>187</v>
      </c>
      <c r="C146" s="43"/>
      <c r="D146" s="40" t="s">
        <v>504</v>
      </c>
      <c r="E146" s="41" t="s">
        <v>505</v>
      </c>
      <c r="F146" s="40" t="s">
        <v>321</v>
      </c>
      <c r="G146" s="40" t="s">
        <v>347</v>
      </c>
      <c r="H146" s="38" t="s">
        <v>61</v>
      </c>
      <c r="I146" s="42" t="s">
        <v>62</v>
      </c>
      <c r="J146" s="43"/>
      <c r="K146" s="42" t="s">
        <v>506</v>
      </c>
      <c r="L146" s="42" t="s">
        <v>506</v>
      </c>
      <c r="M146" s="42" t="s">
        <v>125</v>
      </c>
      <c r="N146" s="42">
        <v>7</v>
      </c>
      <c r="O146" s="42" t="s">
        <v>65</v>
      </c>
      <c r="P146" s="44" t="s">
        <v>66</v>
      </c>
      <c r="Q146" s="43"/>
      <c r="R146" s="38" t="s">
        <v>67</v>
      </c>
      <c r="S146" s="38" t="s">
        <v>67</v>
      </c>
      <c r="T146" s="38">
        <v>1983.5</v>
      </c>
      <c r="U146" s="40" t="s">
        <v>543</v>
      </c>
      <c r="V146" s="40" t="s">
        <v>122</v>
      </c>
      <c r="W146" s="40" t="s">
        <v>504</v>
      </c>
      <c r="X146" s="40">
        <v>6</v>
      </c>
      <c r="Y146" s="38">
        <v>0</v>
      </c>
      <c r="Z146" s="38">
        <v>75</v>
      </c>
      <c r="AA146" s="43"/>
      <c r="AB146" s="38" t="str">
        <f t="shared" si="37"/>
        <v>EC50</v>
      </c>
      <c r="AC146" s="38">
        <f t="shared" si="46"/>
        <v>5</v>
      </c>
      <c r="AD146" s="45">
        <f t="shared" si="38"/>
        <v>396.7</v>
      </c>
      <c r="AE146" s="46" t="str">
        <f t="shared" si="25"/>
        <v>Chronic</v>
      </c>
      <c r="AF146" s="38">
        <f t="shared" si="35"/>
        <v>1</v>
      </c>
      <c r="AG146" s="45">
        <f t="shared" si="39"/>
        <v>396.7</v>
      </c>
      <c r="AH146" s="43"/>
      <c r="AI146" s="47" t="str">
        <f t="shared" si="40"/>
        <v>EC50</v>
      </c>
      <c r="AJ146" s="48" t="s">
        <v>70</v>
      </c>
      <c r="AK146" s="48" t="str">
        <f t="shared" si="41"/>
        <v>Chronic</v>
      </c>
      <c r="AL146" s="48" t="str">
        <f t="shared" si="42"/>
        <v>y</v>
      </c>
      <c r="AM146" s="39" t="str">
        <f t="shared" si="43"/>
        <v>Biomass (dry weight)</v>
      </c>
      <c r="AN146" s="48" t="s">
        <v>263</v>
      </c>
      <c r="AO146" s="49">
        <f t="shared" si="44"/>
        <v>7</v>
      </c>
      <c r="AP146" s="48" t="s">
        <v>264</v>
      </c>
      <c r="AQ146" s="43"/>
      <c r="AR146" s="50">
        <f t="shared" si="45"/>
        <v>396.7</v>
      </c>
      <c r="AS146"/>
      <c r="AT146"/>
      <c r="AU146"/>
      <c r="AV146"/>
    </row>
    <row r="147" spans="1:49" ht="30">
      <c r="A147" s="37" t="s">
        <v>544</v>
      </c>
      <c r="B147" s="38">
        <v>187</v>
      </c>
      <c r="C147" s="43"/>
      <c r="D147" s="40" t="s">
        <v>504</v>
      </c>
      <c r="E147" s="41" t="s">
        <v>505</v>
      </c>
      <c r="F147" s="40" t="s">
        <v>321</v>
      </c>
      <c r="G147" s="40" t="s">
        <v>347</v>
      </c>
      <c r="H147" s="38" t="s">
        <v>61</v>
      </c>
      <c r="I147" s="42" t="s">
        <v>62</v>
      </c>
      <c r="J147" s="43"/>
      <c r="K147" s="42" t="s">
        <v>506</v>
      </c>
      <c r="L147" s="42" t="s">
        <v>506</v>
      </c>
      <c r="M147" s="42" t="s">
        <v>125</v>
      </c>
      <c r="N147" s="42">
        <v>7</v>
      </c>
      <c r="O147" s="42" t="s">
        <v>65</v>
      </c>
      <c r="P147" s="44" t="s">
        <v>66</v>
      </c>
      <c r="Q147" s="43"/>
      <c r="R147" s="38" t="s">
        <v>67</v>
      </c>
      <c r="S147" s="38" t="s">
        <v>67</v>
      </c>
      <c r="T147" s="38">
        <v>5627</v>
      </c>
      <c r="U147" s="40" t="s">
        <v>545</v>
      </c>
      <c r="V147" s="40" t="s">
        <v>122</v>
      </c>
      <c r="W147" s="40" t="s">
        <v>504</v>
      </c>
      <c r="X147" s="40">
        <v>6</v>
      </c>
      <c r="Y147" s="38">
        <v>0</v>
      </c>
      <c r="Z147" s="38">
        <v>232</v>
      </c>
      <c r="AA147" s="43"/>
      <c r="AB147" s="38" t="str">
        <f t="shared" si="37"/>
        <v>EC50</v>
      </c>
      <c r="AC147" s="38">
        <f t="shared" si="46"/>
        <v>5</v>
      </c>
      <c r="AD147" s="45">
        <f t="shared" si="38"/>
        <v>1125.4000000000001</v>
      </c>
      <c r="AE147" s="46" t="str">
        <f t="shared" si="25"/>
        <v>Chronic</v>
      </c>
      <c r="AF147" s="38">
        <f t="shared" si="35"/>
        <v>1</v>
      </c>
      <c r="AG147" s="45">
        <f t="shared" si="39"/>
        <v>1125.4000000000001</v>
      </c>
      <c r="AH147" s="43"/>
      <c r="AI147" s="47" t="str">
        <f t="shared" si="40"/>
        <v>EC50</v>
      </c>
      <c r="AJ147" s="48" t="s">
        <v>70</v>
      </c>
      <c r="AK147" s="48" t="str">
        <f t="shared" si="41"/>
        <v>Chronic</v>
      </c>
      <c r="AL147" s="48" t="str">
        <f t="shared" si="42"/>
        <v>y</v>
      </c>
      <c r="AM147" s="39" t="str">
        <f t="shared" si="43"/>
        <v>Biomass (dry weight)</v>
      </c>
      <c r="AN147" s="48" t="s">
        <v>263</v>
      </c>
      <c r="AO147" s="49">
        <f t="shared" si="44"/>
        <v>7</v>
      </c>
      <c r="AP147" s="48" t="s">
        <v>264</v>
      </c>
      <c r="AQ147" s="43"/>
      <c r="AR147" s="50">
        <f t="shared" si="45"/>
        <v>1125.4000000000001</v>
      </c>
      <c r="AS147"/>
      <c r="AT147"/>
      <c r="AU147"/>
      <c r="AV147"/>
    </row>
    <row r="148" spans="1:49" ht="30">
      <c r="A148" s="37" t="s">
        <v>546</v>
      </c>
      <c r="B148" s="38">
        <v>187</v>
      </c>
      <c r="C148" s="43"/>
      <c r="D148" s="40" t="s">
        <v>504</v>
      </c>
      <c r="E148" s="41" t="s">
        <v>505</v>
      </c>
      <c r="F148" s="40" t="s">
        <v>321</v>
      </c>
      <c r="G148" s="40" t="s">
        <v>347</v>
      </c>
      <c r="H148" s="38" t="s">
        <v>61</v>
      </c>
      <c r="I148" s="42" t="s">
        <v>62</v>
      </c>
      <c r="J148" s="43"/>
      <c r="K148" s="42" t="s">
        <v>506</v>
      </c>
      <c r="L148" s="42" t="s">
        <v>506</v>
      </c>
      <c r="M148" s="42" t="s">
        <v>115</v>
      </c>
      <c r="N148" s="42">
        <v>7</v>
      </c>
      <c r="O148" s="42" t="s">
        <v>65</v>
      </c>
      <c r="P148" s="44" t="s">
        <v>66</v>
      </c>
      <c r="Q148" s="43"/>
      <c r="R148" s="38" t="s">
        <v>67</v>
      </c>
      <c r="S148" s="38" t="s">
        <v>67</v>
      </c>
      <c r="T148" s="38">
        <v>257</v>
      </c>
      <c r="U148" s="40" t="s">
        <v>547</v>
      </c>
      <c r="V148" s="40" t="s">
        <v>122</v>
      </c>
      <c r="W148" s="40" t="s">
        <v>504</v>
      </c>
      <c r="X148" s="40">
        <v>6</v>
      </c>
      <c r="Y148" s="38">
        <v>0</v>
      </c>
      <c r="Z148" s="38">
        <v>12</v>
      </c>
      <c r="AA148" s="43"/>
      <c r="AB148" s="38" t="str">
        <f t="shared" si="37"/>
        <v>LOEC</v>
      </c>
      <c r="AC148" s="38">
        <f t="shared" si="46"/>
        <v>2.5</v>
      </c>
      <c r="AD148" s="45">
        <f t="shared" si="38"/>
        <v>102.8</v>
      </c>
      <c r="AE148" s="46" t="str">
        <f t="shared" si="25"/>
        <v>Chronic</v>
      </c>
      <c r="AF148" s="38">
        <f t="shared" si="35"/>
        <v>1</v>
      </c>
      <c r="AG148" s="45">
        <f t="shared" si="39"/>
        <v>102.8</v>
      </c>
      <c r="AH148" s="43"/>
      <c r="AI148" s="47" t="str">
        <f t="shared" si="40"/>
        <v>LOEC</v>
      </c>
      <c r="AJ148" s="48" t="s">
        <v>70</v>
      </c>
      <c r="AK148" s="48" t="str">
        <f t="shared" si="41"/>
        <v>Chronic</v>
      </c>
      <c r="AL148" s="48" t="str">
        <f t="shared" si="42"/>
        <v>y</v>
      </c>
      <c r="AM148" s="39" t="str">
        <f t="shared" si="43"/>
        <v>Biomass (dry weight)</v>
      </c>
      <c r="AN148" s="48" t="s">
        <v>65</v>
      </c>
      <c r="AO148" s="49">
        <f t="shared" si="44"/>
        <v>7</v>
      </c>
      <c r="AP148" s="48" t="s">
        <v>269</v>
      </c>
      <c r="AQ148" s="43"/>
      <c r="AR148" s="50">
        <f t="shared" si="45"/>
        <v>102.8</v>
      </c>
      <c r="AS148"/>
      <c r="AT148"/>
      <c r="AU148"/>
      <c r="AV148"/>
    </row>
    <row r="149" spans="1:49" ht="30">
      <c r="A149" s="37" t="s">
        <v>548</v>
      </c>
      <c r="B149" s="38">
        <v>187</v>
      </c>
      <c r="C149" s="43"/>
      <c r="D149" s="40" t="s">
        <v>504</v>
      </c>
      <c r="E149" s="41" t="s">
        <v>505</v>
      </c>
      <c r="F149" s="40" t="s">
        <v>321</v>
      </c>
      <c r="G149" s="40" t="s">
        <v>347</v>
      </c>
      <c r="H149" s="38" t="s">
        <v>61</v>
      </c>
      <c r="I149" s="42" t="s">
        <v>62</v>
      </c>
      <c r="J149" s="43"/>
      <c r="K149" s="42" t="s">
        <v>506</v>
      </c>
      <c r="L149" s="42" t="s">
        <v>506</v>
      </c>
      <c r="M149" s="42" t="s">
        <v>115</v>
      </c>
      <c r="N149" s="42">
        <v>7</v>
      </c>
      <c r="O149" s="42" t="s">
        <v>65</v>
      </c>
      <c r="P149" s="44" t="s">
        <v>66</v>
      </c>
      <c r="Q149" s="43"/>
      <c r="R149" s="38" t="s">
        <v>67</v>
      </c>
      <c r="S149" s="38" t="s">
        <v>67</v>
      </c>
      <c r="T149" s="38">
        <v>387.7</v>
      </c>
      <c r="U149" s="40" t="s">
        <v>549</v>
      </c>
      <c r="V149" s="40" t="s">
        <v>122</v>
      </c>
      <c r="W149" s="40" t="s">
        <v>504</v>
      </c>
      <c r="X149" s="40">
        <v>6</v>
      </c>
      <c r="Y149" s="38">
        <v>2</v>
      </c>
      <c r="Z149" s="38">
        <v>8</v>
      </c>
      <c r="AA149" s="43"/>
      <c r="AB149" s="38" t="str">
        <f t="shared" si="37"/>
        <v>LOEC</v>
      </c>
      <c r="AC149" s="38">
        <f t="shared" si="46"/>
        <v>2.5</v>
      </c>
      <c r="AD149" s="45">
        <f t="shared" si="38"/>
        <v>155.07999999999998</v>
      </c>
      <c r="AE149" s="46" t="str">
        <f t="shared" si="25"/>
        <v>Chronic</v>
      </c>
      <c r="AF149" s="38">
        <f t="shared" si="35"/>
        <v>1</v>
      </c>
      <c r="AG149" s="45">
        <f t="shared" si="39"/>
        <v>155.07999999999998</v>
      </c>
      <c r="AH149" s="43"/>
      <c r="AI149" s="47" t="str">
        <f t="shared" si="40"/>
        <v>LOEC</v>
      </c>
      <c r="AJ149" s="48" t="s">
        <v>70</v>
      </c>
      <c r="AK149" s="48" t="str">
        <f t="shared" si="41"/>
        <v>Chronic</v>
      </c>
      <c r="AL149" s="48" t="str">
        <f t="shared" si="42"/>
        <v>y</v>
      </c>
      <c r="AM149" s="39" t="str">
        <f t="shared" si="43"/>
        <v>Biomass (dry weight)</v>
      </c>
      <c r="AN149" s="48" t="s">
        <v>65</v>
      </c>
      <c r="AO149" s="49">
        <f t="shared" si="44"/>
        <v>7</v>
      </c>
      <c r="AP149" s="48" t="s">
        <v>269</v>
      </c>
      <c r="AQ149" s="43"/>
      <c r="AR149" s="50">
        <f t="shared" si="45"/>
        <v>155.07999999999998</v>
      </c>
      <c r="AS149"/>
      <c r="AT149"/>
      <c r="AU149"/>
      <c r="AV149"/>
    </row>
    <row r="150" spans="1:49" ht="30">
      <c r="A150" s="37" t="s">
        <v>550</v>
      </c>
      <c r="B150" s="38">
        <v>187</v>
      </c>
      <c r="C150" s="43"/>
      <c r="D150" s="40" t="s">
        <v>504</v>
      </c>
      <c r="E150" s="41" t="s">
        <v>505</v>
      </c>
      <c r="F150" s="40" t="s">
        <v>321</v>
      </c>
      <c r="G150" s="40" t="s">
        <v>347</v>
      </c>
      <c r="H150" s="38" t="s">
        <v>61</v>
      </c>
      <c r="I150" s="42" t="s">
        <v>62</v>
      </c>
      <c r="J150" s="43"/>
      <c r="K150" s="42" t="s">
        <v>506</v>
      </c>
      <c r="L150" s="42" t="s">
        <v>506</v>
      </c>
      <c r="M150" s="42" t="s">
        <v>115</v>
      </c>
      <c r="N150" s="42">
        <v>7</v>
      </c>
      <c r="O150" s="42" t="s">
        <v>65</v>
      </c>
      <c r="P150" s="44" t="s">
        <v>66</v>
      </c>
      <c r="Q150" s="43"/>
      <c r="R150" s="38" t="s">
        <v>67</v>
      </c>
      <c r="S150" s="38" t="s">
        <v>67</v>
      </c>
      <c r="T150" s="38">
        <v>751.3</v>
      </c>
      <c r="U150" s="40" t="s">
        <v>551</v>
      </c>
      <c r="V150" s="40" t="s">
        <v>122</v>
      </c>
      <c r="W150" s="40" t="s">
        <v>504</v>
      </c>
      <c r="X150" s="40">
        <v>6</v>
      </c>
      <c r="Y150" s="38">
        <v>0</v>
      </c>
      <c r="Z150" s="38">
        <v>75</v>
      </c>
      <c r="AA150" s="43"/>
      <c r="AB150" s="38" t="str">
        <f t="shared" si="37"/>
        <v>LOEC</v>
      </c>
      <c r="AC150" s="38">
        <f t="shared" si="46"/>
        <v>2.5</v>
      </c>
      <c r="AD150" s="45">
        <f t="shared" si="38"/>
        <v>300.52</v>
      </c>
      <c r="AE150" s="46" t="str">
        <f t="shared" si="25"/>
        <v>Chronic</v>
      </c>
      <c r="AF150" s="38">
        <f t="shared" si="35"/>
        <v>1</v>
      </c>
      <c r="AG150" s="45">
        <f t="shared" si="39"/>
        <v>300.52</v>
      </c>
      <c r="AH150" s="43"/>
      <c r="AI150" s="47" t="str">
        <f t="shared" si="40"/>
        <v>LOEC</v>
      </c>
      <c r="AJ150" s="48" t="s">
        <v>70</v>
      </c>
      <c r="AK150" s="48" t="str">
        <f t="shared" si="41"/>
        <v>Chronic</v>
      </c>
      <c r="AL150" s="48" t="str">
        <f t="shared" si="42"/>
        <v>y</v>
      </c>
      <c r="AM150" s="39" t="str">
        <f t="shared" si="43"/>
        <v>Biomass (dry weight)</v>
      </c>
      <c r="AN150" s="48" t="s">
        <v>65</v>
      </c>
      <c r="AO150" s="49">
        <f t="shared" si="44"/>
        <v>7</v>
      </c>
      <c r="AP150" s="48" t="s">
        <v>269</v>
      </c>
      <c r="AQ150" s="43"/>
      <c r="AR150" s="50">
        <f t="shared" si="45"/>
        <v>300.52</v>
      </c>
      <c r="AS150"/>
      <c r="AT150"/>
      <c r="AU150"/>
      <c r="AV150"/>
    </row>
    <row r="151" spans="1:49" ht="30">
      <c r="A151" s="37" t="s">
        <v>552</v>
      </c>
      <c r="B151" s="38">
        <v>187</v>
      </c>
      <c r="C151" s="43"/>
      <c r="D151" s="40" t="s">
        <v>504</v>
      </c>
      <c r="E151" s="41" t="s">
        <v>505</v>
      </c>
      <c r="F151" s="40" t="s">
        <v>321</v>
      </c>
      <c r="G151" s="40" t="s">
        <v>347</v>
      </c>
      <c r="H151" s="38" t="s">
        <v>61</v>
      </c>
      <c r="I151" s="42" t="s">
        <v>62</v>
      </c>
      <c r="J151" s="43"/>
      <c r="K151" s="42" t="s">
        <v>506</v>
      </c>
      <c r="L151" s="42" t="s">
        <v>506</v>
      </c>
      <c r="M151" s="42" t="s">
        <v>115</v>
      </c>
      <c r="N151" s="42">
        <v>7</v>
      </c>
      <c r="O151" s="42" t="s">
        <v>65</v>
      </c>
      <c r="P151" s="44" t="s">
        <v>66</v>
      </c>
      <c r="Q151" s="43"/>
      <c r="R151" s="38" t="s">
        <v>67</v>
      </c>
      <c r="S151" s="38" t="s">
        <v>67</v>
      </c>
      <c r="T151" s="38">
        <v>1914</v>
      </c>
      <c r="U151" s="40" t="s">
        <v>553</v>
      </c>
      <c r="V151" s="40" t="s">
        <v>122</v>
      </c>
      <c r="W151" s="40" t="s">
        <v>504</v>
      </c>
      <c r="X151" s="40">
        <v>6</v>
      </c>
      <c r="Y151" s="38">
        <v>0</v>
      </c>
      <c r="Z151" s="38">
        <v>232</v>
      </c>
      <c r="AA151" s="43"/>
      <c r="AB151" s="38" t="str">
        <f t="shared" si="37"/>
        <v>LOEC</v>
      </c>
      <c r="AC151" s="38">
        <f t="shared" si="46"/>
        <v>2.5</v>
      </c>
      <c r="AD151" s="45">
        <f t="shared" si="38"/>
        <v>765.6</v>
      </c>
      <c r="AE151" s="46" t="str">
        <f t="shared" si="25"/>
        <v>Chronic</v>
      </c>
      <c r="AF151" s="38">
        <f t="shared" si="35"/>
        <v>1</v>
      </c>
      <c r="AG151" s="45">
        <f t="shared" si="39"/>
        <v>765.6</v>
      </c>
      <c r="AH151" s="43"/>
      <c r="AI151" s="47" t="str">
        <f t="shared" si="40"/>
        <v>LOEC</v>
      </c>
      <c r="AJ151" s="48" t="s">
        <v>70</v>
      </c>
      <c r="AK151" s="48" t="str">
        <f t="shared" si="41"/>
        <v>Chronic</v>
      </c>
      <c r="AL151" s="48" t="str">
        <f t="shared" si="42"/>
        <v>y</v>
      </c>
      <c r="AM151" s="39" t="str">
        <f t="shared" si="43"/>
        <v>Biomass (dry weight)</v>
      </c>
      <c r="AN151" s="48" t="s">
        <v>65</v>
      </c>
      <c r="AO151" s="49">
        <f t="shared" si="44"/>
        <v>7</v>
      </c>
      <c r="AP151" s="48" t="s">
        <v>269</v>
      </c>
      <c r="AQ151" s="43"/>
      <c r="AR151" s="50">
        <f t="shared" si="45"/>
        <v>765.6</v>
      </c>
      <c r="AS151"/>
      <c r="AT151"/>
      <c r="AU151"/>
      <c r="AV151"/>
    </row>
    <row r="152" spans="1:49" ht="30">
      <c r="A152" s="37" t="s">
        <v>554</v>
      </c>
      <c r="B152" s="38">
        <v>187</v>
      </c>
      <c r="C152" s="43"/>
      <c r="D152" s="40" t="s">
        <v>504</v>
      </c>
      <c r="E152" s="41" t="s">
        <v>505</v>
      </c>
      <c r="F152" s="40" t="s">
        <v>321</v>
      </c>
      <c r="G152" s="40" t="s">
        <v>347</v>
      </c>
      <c r="H152" s="38" t="s">
        <v>61</v>
      </c>
      <c r="I152" s="42" t="s">
        <v>62</v>
      </c>
      <c r="J152" s="43"/>
      <c r="K152" s="42" t="s">
        <v>506</v>
      </c>
      <c r="L152" s="42" t="s">
        <v>506</v>
      </c>
      <c r="M152" s="42" t="s">
        <v>115</v>
      </c>
      <c r="N152" s="42">
        <v>7</v>
      </c>
      <c r="O152" s="42" t="s">
        <v>65</v>
      </c>
      <c r="P152" s="44" t="s">
        <v>66</v>
      </c>
      <c r="Q152" s="43"/>
      <c r="R152" s="38" t="s">
        <v>67</v>
      </c>
      <c r="S152" s="38" t="s">
        <v>67</v>
      </c>
      <c r="T152" s="38">
        <v>8494.4</v>
      </c>
      <c r="U152" s="40" t="s">
        <v>555</v>
      </c>
      <c r="V152" s="40" t="s">
        <v>122</v>
      </c>
      <c r="W152" s="40" t="s">
        <v>504</v>
      </c>
      <c r="X152" s="40">
        <v>6</v>
      </c>
      <c r="Y152" s="38">
        <v>2</v>
      </c>
      <c r="Z152" s="38">
        <v>240</v>
      </c>
      <c r="AA152" s="43"/>
      <c r="AB152" s="38" t="str">
        <f t="shared" si="37"/>
        <v>LOEC</v>
      </c>
      <c r="AC152" s="38">
        <f t="shared" si="46"/>
        <v>2.5</v>
      </c>
      <c r="AD152" s="45">
        <f t="shared" si="38"/>
        <v>3397.7599999999998</v>
      </c>
      <c r="AE152" s="46" t="str">
        <f t="shared" si="25"/>
        <v>Chronic</v>
      </c>
      <c r="AF152" s="38">
        <f t="shared" si="35"/>
        <v>1</v>
      </c>
      <c r="AG152" s="45">
        <f t="shared" si="39"/>
        <v>3397.7599999999998</v>
      </c>
      <c r="AH152" s="43"/>
      <c r="AI152" s="47" t="str">
        <f t="shared" si="40"/>
        <v>LOEC</v>
      </c>
      <c r="AJ152" s="48" t="s">
        <v>70</v>
      </c>
      <c r="AK152" s="48" t="str">
        <f t="shared" si="41"/>
        <v>Chronic</v>
      </c>
      <c r="AL152" s="48" t="str">
        <f t="shared" si="42"/>
        <v>y</v>
      </c>
      <c r="AM152" s="39" t="str">
        <f t="shared" si="43"/>
        <v>Biomass (dry weight)</v>
      </c>
      <c r="AN152" s="48" t="s">
        <v>65</v>
      </c>
      <c r="AO152" s="49">
        <f t="shared" si="44"/>
        <v>7</v>
      </c>
      <c r="AP152" s="48" t="s">
        <v>269</v>
      </c>
      <c r="AQ152" s="43"/>
      <c r="AR152" s="50">
        <f t="shared" si="45"/>
        <v>3397.7599999999998</v>
      </c>
      <c r="AS152"/>
      <c r="AT152"/>
      <c r="AU152"/>
      <c r="AV152"/>
    </row>
    <row r="153" spans="1:49">
      <c r="A153" s="62" t="s">
        <v>556</v>
      </c>
      <c r="B153" s="38">
        <v>220</v>
      </c>
      <c r="C153" s="43"/>
      <c r="D153" s="40" t="s">
        <v>273</v>
      </c>
      <c r="E153" s="41" t="s">
        <v>505</v>
      </c>
      <c r="F153" s="40" t="s">
        <v>321</v>
      </c>
      <c r="G153" s="40" t="s">
        <v>347</v>
      </c>
      <c r="H153" s="38" t="s">
        <v>61</v>
      </c>
      <c r="I153" s="42" t="s">
        <v>557</v>
      </c>
      <c r="J153" s="43"/>
      <c r="K153" s="42" t="s">
        <v>228</v>
      </c>
      <c r="L153" s="42" t="s">
        <v>228</v>
      </c>
      <c r="M153" s="42" t="s">
        <v>85</v>
      </c>
      <c r="N153" s="42">
        <v>12</v>
      </c>
      <c r="O153" s="42" t="s">
        <v>558</v>
      </c>
      <c r="P153" s="44" t="s">
        <v>66</v>
      </c>
      <c r="Q153" s="43"/>
      <c r="R153" s="38" t="s">
        <v>67</v>
      </c>
      <c r="S153" s="38" t="s">
        <v>67</v>
      </c>
      <c r="T153" s="38">
        <v>1500</v>
      </c>
      <c r="U153" s="40" t="s">
        <v>559</v>
      </c>
      <c r="V153" s="40" t="s">
        <v>560</v>
      </c>
      <c r="W153" s="40" t="s">
        <v>273</v>
      </c>
      <c r="X153" s="40" t="s">
        <v>561</v>
      </c>
      <c r="Y153" s="38">
        <v>0</v>
      </c>
      <c r="Z153" s="38" t="s">
        <v>562</v>
      </c>
      <c r="AA153" s="43"/>
      <c r="AB153" s="38" t="str">
        <f t="shared" si="37"/>
        <v>NOEC</v>
      </c>
      <c r="AC153" s="38">
        <f t="shared" si="46"/>
        <v>1</v>
      </c>
      <c r="AD153" s="45">
        <f t="shared" si="38"/>
        <v>1500</v>
      </c>
      <c r="AE153" s="46" t="str">
        <f t="shared" si="25"/>
        <v>Chronic</v>
      </c>
      <c r="AF153" s="38">
        <f t="shared" si="35"/>
        <v>1</v>
      </c>
      <c r="AG153" s="45">
        <f t="shared" si="39"/>
        <v>1500</v>
      </c>
      <c r="AH153" s="43"/>
      <c r="AI153" s="47" t="str">
        <f t="shared" si="40"/>
        <v>NOEC</v>
      </c>
      <c r="AJ153" s="48" t="s">
        <v>70</v>
      </c>
      <c r="AK153" s="48" t="str">
        <f t="shared" si="41"/>
        <v>Chronic</v>
      </c>
      <c r="AL153" s="48" t="str">
        <f t="shared" si="42"/>
        <v>y</v>
      </c>
      <c r="AM153" s="39" t="str">
        <f t="shared" si="43"/>
        <v>Growth (length)</v>
      </c>
      <c r="AN153" s="48" t="s">
        <v>71</v>
      </c>
      <c r="AO153" s="49">
        <f t="shared" si="44"/>
        <v>12</v>
      </c>
      <c r="AP153" s="48" t="s">
        <v>72</v>
      </c>
      <c r="AQ153" s="48"/>
      <c r="AR153" s="50">
        <f t="shared" si="45"/>
        <v>1500</v>
      </c>
      <c r="AS153" s="2"/>
      <c r="AT153" s="2"/>
      <c r="AU153" s="9"/>
      <c r="AV153" s="2">
        <v>1</v>
      </c>
      <c r="AW153" t="s">
        <v>531</v>
      </c>
    </row>
    <row r="154" spans="1:49" ht="30">
      <c r="A154" s="37" t="s">
        <v>563</v>
      </c>
      <c r="B154" s="38">
        <v>187</v>
      </c>
      <c r="C154" s="43"/>
      <c r="D154" s="40" t="s">
        <v>504</v>
      </c>
      <c r="E154" s="41" t="s">
        <v>505</v>
      </c>
      <c r="F154" s="40" t="s">
        <v>321</v>
      </c>
      <c r="G154" s="40" t="s">
        <v>347</v>
      </c>
      <c r="H154" s="38" t="s">
        <v>61</v>
      </c>
      <c r="I154" s="42" t="s">
        <v>62</v>
      </c>
      <c r="J154" s="43"/>
      <c r="K154" s="42" t="s">
        <v>506</v>
      </c>
      <c r="L154" s="42" t="s">
        <v>506</v>
      </c>
      <c r="M154" s="42" t="s">
        <v>85</v>
      </c>
      <c r="N154" s="42">
        <v>7</v>
      </c>
      <c r="O154" s="42" t="s">
        <v>65</v>
      </c>
      <c r="P154" s="44" t="s">
        <v>66</v>
      </c>
      <c r="Q154" s="43"/>
      <c r="R154" s="38" t="s">
        <v>67</v>
      </c>
      <c r="S154" s="38" t="s">
        <v>67</v>
      </c>
      <c r="T154" s="38">
        <v>128</v>
      </c>
      <c r="U154" s="40" t="s">
        <v>564</v>
      </c>
      <c r="V154" s="40" t="s">
        <v>122</v>
      </c>
      <c r="W154" s="40" t="s">
        <v>504</v>
      </c>
      <c r="X154" s="40">
        <v>6</v>
      </c>
      <c r="Y154" s="38">
        <v>0</v>
      </c>
      <c r="Z154" s="38">
        <v>12</v>
      </c>
      <c r="AA154" s="43"/>
      <c r="AB154" s="38" t="str">
        <f t="shared" si="37"/>
        <v>NOEC</v>
      </c>
      <c r="AC154" s="38">
        <f t="shared" si="46"/>
        <v>1</v>
      </c>
      <c r="AD154" s="45">
        <f t="shared" si="38"/>
        <v>128</v>
      </c>
      <c r="AE154" s="46" t="str">
        <f t="shared" si="25"/>
        <v>Chronic</v>
      </c>
      <c r="AF154" s="38">
        <f t="shared" si="35"/>
        <v>1</v>
      </c>
      <c r="AG154" s="45">
        <f t="shared" si="39"/>
        <v>128</v>
      </c>
      <c r="AH154" s="43"/>
      <c r="AI154" s="47" t="str">
        <f t="shared" si="40"/>
        <v>NOEC</v>
      </c>
      <c r="AJ154" s="48" t="s">
        <v>70</v>
      </c>
      <c r="AK154" s="48" t="str">
        <f t="shared" si="41"/>
        <v>Chronic</v>
      </c>
      <c r="AL154" s="48" t="str">
        <f t="shared" si="42"/>
        <v>y</v>
      </c>
      <c r="AM154" s="39" t="str">
        <f t="shared" si="43"/>
        <v>Biomass (dry weight)</v>
      </c>
      <c r="AN154" s="48" t="s">
        <v>123</v>
      </c>
      <c r="AO154" s="49">
        <f t="shared" si="44"/>
        <v>7</v>
      </c>
      <c r="AP154" s="48" t="s">
        <v>124</v>
      </c>
      <c r="AQ154" s="48"/>
      <c r="AR154" s="50">
        <f t="shared" si="45"/>
        <v>128</v>
      </c>
      <c r="AS154" s="2"/>
      <c r="AT154" s="2"/>
      <c r="AU154" s="9"/>
      <c r="AV154" s="2">
        <v>1</v>
      </c>
      <c r="AW154" t="s">
        <v>531</v>
      </c>
    </row>
    <row r="155" spans="1:49" ht="30">
      <c r="A155" s="37" t="s">
        <v>548</v>
      </c>
      <c r="B155" s="38">
        <v>187</v>
      </c>
      <c r="C155" s="43"/>
      <c r="D155" s="40" t="s">
        <v>504</v>
      </c>
      <c r="E155" s="41" t="s">
        <v>505</v>
      </c>
      <c r="F155" s="40" t="s">
        <v>321</v>
      </c>
      <c r="G155" s="40" t="s">
        <v>347</v>
      </c>
      <c r="H155" s="38" t="s">
        <v>61</v>
      </c>
      <c r="I155" s="42" t="s">
        <v>62</v>
      </c>
      <c r="J155" s="43"/>
      <c r="K155" s="42" t="s">
        <v>506</v>
      </c>
      <c r="L155" s="42" t="s">
        <v>506</v>
      </c>
      <c r="M155" s="42" t="s">
        <v>85</v>
      </c>
      <c r="N155" s="42">
        <v>7</v>
      </c>
      <c r="O155" s="42" t="s">
        <v>65</v>
      </c>
      <c r="P155" s="44" t="s">
        <v>66</v>
      </c>
      <c r="Q155" s="43"/>
      <c r="R155" s="38" t="s">
        <v>67</v>
      </c>
      <c r="S155" s="38" t="s">
        <v>67</v>
      </c>
      <c r="T155" s="38">
        <v>198.1</v>
      </c>
      <c r="U155" s="40" t="s">
        <v>565</v>
      </c>
      <c r="V155" s="40" t="s">
        <v>122</v>
      </c>
      <c r="W155" s="40" t="s">
        <v>504</v>
      </c>
      <c r="X155" s="40">
        <v>6</v>
      </c>
      <c r="Y155" s="38">
        <v>2</v>
      </c>
      <c r="Z155" s="38">
        <v>8</v>
      </c>
      <c r="AA155" s="43"/>
      <c r="AB155" s="38" t="str">
        <f t="shared" si="37"/>
        <v>NOEC</v>
      </c>
      <c r="AC155" s="38">
        <f t="shared" si="46"/>
        <v>1</v>
      </c>
      <c r="AD155" s="45">
        <f t="shared" si="38"/>
        <v>198.1</v>
      </c>
      <c r="AE155" s="46" t="str">
        <f t="shared" si="25"/>
        <v>Chronic</v>
      </c>
      <c r="AF155" s="38">
        <f t="shared" si="35"/>
        <v>1</v>
      </c>
      <c r="AG155" s="45">
        <f t="shared" si="39"/>
        <v>198.1</v>
      </c>
      <c r="AH155" s="43"/>
      <c r="AI155" s="47" t="str">
        <f t="shared" si="40"/>
        <v>NOEC</v>
      </c>
      <c r="AJ155" s="48" t="s">
        <v>70</v>
      </c>
      <c r="AK155" s="48" t="str">
        <f t="shared" si="41"/>
        <v>Chronic</v>
      </c>
      <c r="AL155" s="48" t="str">
        <f t="shared" si="42"/>
        <v>y</v>
      </c>
      <c r="AM155" s="39" t="str">
        <f t="shared" si="43"/>
        <v>Biomass (dry weight)</v>
      </c>
      <c r="AN155" s="48" t="s">
        <v>123</v>
      </c>
      <c r="AO155" s="49">
        <f t="shared" si="44"/>
        <v>7</v>
      </c>
      <c r="AP155" s="48" t="s">
        <v>124</v>
      </c>
      <c r="AQ155" s="43"/>
      <c r="AR155" s="50">
        <f t="shared" si="45"/>
        <v>198.1</v>
      </c>
      <c r="AS155"/>
      <c r="AT155"/>
      <c r="AU155"/>
      <c r="AV155" s="2">
        <v>1</v>
      </c>
      <c r="AW155" t="s">
        <v>531</v>
      </c>
    </row>
    <row r="156" spans="1:49" ht="30">
      <c r="A156" s="37" t="s">
        <v>566</v>
      </c>
      <c r="B156" s="38">
        <v>187</v>
      </c>
      <c r="C156" s="43"/>
      <c r="D156" s="40" t="s">
        <v>504</v>
      </c>
      <c r="E156" s="41" t="s">
        <v>505</v>
      </c>
      <c r="F156" s="40" t="s">
        <v>321</v>
      </c>
      <c r="G156" s="40" t="s">
        <v>347</v>
      </c>
      <c r="H156" s="38" t="s">
        <v>61</v>
      </c>
      <c r="I156" s="42" t="s">
        <v>62</v>
      </c>
      <c r="J156" s="43"/>
      <c r="K156" s="42" t="s">
        <v>506</v>
      </c>
      <c r="L156" s="42" t="s">
        <v>506</v>
      </c>
      <c r="M156" s="42" t="s">
        <v>85</v>
      </c>
      <c r="N156" s="42">
        <v>7</v>
      </c>
      <c r="O156" s="42" t="s">
        <v>65</v>
      </c>
      <c r="P156" s="44" t="s">
        <v>66</v>
      </c>
      <c r="Q156" s="43"/>
      <c r="R156" s="38" t="s">
        <v>67</v>
      </c>
      <c r="S156" s="38" t="s">
        <v>67</v>
      </c>
      <c r="T156" s="38">
        <v>376.4</v>
      </c>
      <c r="U156" s="40" t="s">
        <v>567</v>
      </c>
      <c r="V156" s="40" t="s">
        <v>122</v>
      </c>
      <c r="W156" s="40" t="s">
        <v>504</v>
      </c>
      <c r="X156" s="40">
        <v>6</v>
      </c>
      <c r="Y156" s="38">
        <v>0</v>
      </c>
      <c r="Z156" s="38">
        <v>75</v>
      </c>
      <c r="AA156" s="43"/>
      <c r="AB156" s="38" t="str">
        <f t="shared" si="37"/>
        <v>NOEC</v>
      </c>
      <c r="AC156" s="38">
        <f t="shared" si="46"/>
        <v>1</v>
      </c>
      <c r="AD156" s="45">
        <f t="shared" si="38"/>
        <v>376.4</v>
      </c>
      <c r="AE156" s="46" t="str">
        <f t="shared" si="25"/>
        <v>Chronic</v>
      </c>
      <c r="AF156" s="38">
        <f t="shared" si="35"/>
        <v>1</v>
      </c>
      <c r="AG156" s="45">
        <f t="shared" si="39"/>
        <v>376.4</v>
      </c>
      <c r="AH156" s="43"/>
      <c r="AI156" s="47" t="str">
        <f t="shared" si="40"/>
        <v>NOEC</v>
      </c>
      <c r="AJ156" s="48" t="s">
        <v>70</v>
      </c>
      <c r="AK156" s="48" t="str">
        <f t="shared" si="41"/>
        <v>Chronic</v>
      </c>
      <c r="AL156" s="48" t="str">
        <f t="shared" si="42"/>
        <v>y</v>
      </c>
      <c r="AM156" s="39" t="str">
        <f t="shared" si="43"/>
        <v>Biomass (dry weight)</v>
      </c>
      <c r="AN156" s="48" t="s">
        <v>123</v>
      </c>
      <c r="AO156" s="49">
        <f t="shared" si="44"/>
        <v>7</v>
      </c>
      <c r="AP156" s="48" t="s">
        <v>124</v>
      </c>
      <c r="AQ156" s="48"/>
      <c r="AR156" s="50">
        <f t="shared" si="45"/>
        <v>376.4</v>
      </c>
      <c r="AS156" s="2"/>
      <c r="AT156" s="2"/>
      <c r="AU156" s="9"/>
      <c r="AV156" s="2">
        <v>1</v>
      </c>
      <c r="AW156" t="s">
        <v>531</v>
      </c>
    </row>
    <row r="157" spans="1:49" ht="30">
      <c r="A157" s="37" t="s">
        <v>568</v>
      </c>
      <c r="B157" s="38">
        <v>187</v>
      </c>
      <c r="C157" s="43"/>
      <c r="D157" s="40" t="s">
        <v>504</v>
      </c>
      <c r="E157" s="41" t="s">
        <v>505</v>
      </c>
      <c r="F157" s="40" t="s">
        <v>321</v>
      </c>
      <c r="G157" s="40" t="s">
        <v>347</v>
      </c>
      <c r="H157" s="38" t="s">
        <v>61</v>
      </c>
      <c r="I157" s="42" t="s">
        <v>62</v>
      </c>
      <c r="J157" s="43"/>
      <c r="K157" s="42" t="s">
        <v>506</v>
      </c>
      <c r="L157" s="42" t="s">
        <v>506</v>
      </c>
      <c r="M157" s="42" t="s">
        <v>85</v>
      </c>
      <c r="N157" s="42">
        <v>7</v>
      </c>
      <c r="O157" s="42" t="s">
        <v>65</v>
      </c>
      <c r="P157" s="44" t="s">
        <v>66</v>
      </c>
      <c r="Q157" s="43"/>
      <c r="R157" s="38" t="s">
        <v>67</v>
      </c>
      <c r="S157" s="38" t="s">
        <v>67</v>
      </c>
      <c r="T157" s="38">
        <v>385</v>
      </c>
      <c r="U157" s="40" t="s">
        <v>569</v>
      </c>
      <c r="V157" s="40" t="s">
        <v>122</v>
      </c>
      <c r="W157" s="40" t="s">
        <v>504</v>
      </c>
      <c r="X157" s="40">
        <v>6</v>
      </c>
      <c r="Y157" s="38">
        <v>0</v>
      </c>
      <c r="Z157" s="38">
        <v>232</v>
      </c>
      <c r="AA157" s="43"/>
      <c r="AB157" s="38" t="str">
        <f t="shared" si="37"/>
        <v>NOEC</v>
      </c>
      <c r="AC157" s="38">
        <f t="shared" si="46"/>
        <v>1</v>
      </c>
      <c r="AD157" s="45">
        <f t="shared" si="38"/>
        <v>385</v>
      </c>
      <c r="AE157" s="46" t="str">
        <f t="shared" ref="AE157:AE210" si="47">P157</f>
        <v>Chronic</v>
      </c>
      <c r="AF157" s="38">
        <f t="shared" si="35"/>
        <v>1</v>
      </c>
      <c r="AG157" s="45">
        <f t="shared" si="39"/>
        <v>385</v>
      </c>
      <c r="AH157" s="43"/>
      <c r="AI157" s="47" t="str">
        <f t="shared" si="40"/>
        <v>NOEC</v>
      </c>
      <c r="AJ157" s="48" t="s">
        <v>70</v>
      </c>
      <c r="AK157" s="48" t="str">
        <f t="shared" si="41"/>
        <v>Chronic</v>
      </c>
      <c r="AL157" s="48" t="str">
        <f t="shared" si="42"/>
        <v>y</v>
      </c>
      <c r="AM157" s="39" t="str">
        <f t="shared" si="43"/>
        <v>Biomass (dry weight)</v>
      </c>
      <c r="AN157" s="48" t="s">
        <v>123</v>
      </c>
      <c r="AO157" s="49">
        <f t="shared" si="44"/>
        <v>7</v>
      </c>
      <c r="AP157" s="48" t="s">
        <v>124</v>
      </c>
      <c r="AQ157" s="48"/>
      <c r="AR157" s="50">
        <f t="shared" si="45"/>
        <v>385</v>
      </c>
      <c r="AS157" s="2"/>
      <c r="AT157" s="2"/>
      <c r="AU157" s="9"/>
      <c r="AV157" s="2">
        <v>1</v>
      </c>
      <c r="AW157" t="s">
        <v>531</v>
      </c>
    </row>
    <row r="158" spans="1:49" ht="30">
      <c r="A158" s="37" t="s">
        <v>570</v>
      </c>
      <c r="B158" s="38">
        <v>187</v>
      </c>
      <c r="C158" s="43"/>
      <c r="D158" s="40" t="s">
        <v>504</v>
      </c>
      <c r="E158" s="41" t="s">
        <v>505</v>
      </c>
      <c r="F158" s="40" t="s">
        <v>321</v>
      </c>
      <c r="G158" s="40" t="s">
        <v>347</v>
      </c>
      <c r="H158" s="38" t="s">
        <v>61</v>
      </c>
      <c r="I158" s="42" t="s">
        <v>62</v>
      </c>
      <c r="J158" s="43"/>
      <c r="K158" s="42" t="s">
        <v>506</v>
      </c>
      <c r="L158" s="42" t="s">
        <v>506</v>
      </c>
      <c r="M158" s="42" t="s">
        <v>85</v>
      </c>
      <c r="N158" s="42">
        <v>7</v>
      </c>
      <c r="O158" s="42" t="s">
        <v>65</v>
      </c>
      <c r="P158" s="44" t="s">
        <v>66</v>
      </c>
      <c r="Q158" s="43"/>
      <c r="R158" s="38" t="s">
        <v>67</v>
      </c>
      <c r="S158" s="38" t="s">
        <v>67</v>
      </c>
      <c r="T158" s="38">
        <v>3451</v>
      </c>
      <c r="U158" s="40" t="s">
        <v>571</v>
      </c>
      <c r="V158" s="40" t="s">
        <v>122</v>
      </c>
      <c r="W158" s="40" t="s">
        <v>504</v>
      </c>
      <c r="X158" s="40">
        <v>6</v>
      </c>
      <c r="Y158" s="38">
        <v>2</v>
      </c>
      <c r="Z158" s="38">
        <v>240</v>
      </c>
      <c r="AA158" s="43"/>
      <c r="AB158" s="38" t="str">
        <f t="shared" si="37"/>
        <v>NOEC</v>
      </c>
      <c r="AC158" s="38">
        <f t="shared" si="46"/>
        <v>1</v>
      </c>
      <c r="AD158" s="45">
        <f t="shared" si="38"/>
        <v>3451</v>
      </c>
      <c r="AE158" s="46" t="str">
        <f t="shared" si="47"/>
        <v>Chronic</v>
      </c>
      <c r="AF158" s="38">
        <f t="shared" si="35"/>
        <v>1</v>
      </c>
      <c r="AG158" s="45">
        <f t="shared" si="39"/>
        <v>3451</v>
      </c>
      <c r="AH158" s="43"/>
      <c r="AI158" s="47" t="str">
        <f t="shared" si="40"/>
        <v>NOEC</v>
      </c>
      <c r="AJ158" s="48" t="s">
        <v>70</v>
      </c>
      <c r="AK158" s="48" t="str">
        <f t="shared" si="41"/>
        <v>Chronic</v>
      </c>
      <c r="AL158" s="48" t="str">
        <f t="shared" si="42"/>
        <v>y</v>
      </c>
      <c r="AM158" s="39" t="str">
        <f t="shared" si="43"/>
        <v>Biomass (dry weight)</v>
      </c>
      <c r="AN158" s="48" t="s">
        <v>123</v>
      </c>
      <c r="AO158" s="49">
        <f t="shared" si="44"/>
        <v>7</v>
      </c>
      <c r="AP158" s="48" t="s">
        <v>124</v>
      </c>
      <c r="AQ158" s="43"/>
      <c r="AR158" s="50">
        <f t="shared" si="45"/>
        <v>3451</v>
      </c>
      <c r="AS158"/>
      <c r="AT158"/>
      <c r="AU158"/>
      <c r="AV158" s="2">
        <v>1</v>
      </c>
      <c r="AW158" t="s">
        <v>531</v>
      </c>
    </row>
    <row r="159" spans="1:49">
      <c r="A159" s="37" t="s">
        <v>572</v>
      </c>
      <c r="B159" s="38">
        <v>218</v>
      </c>
      <c r="C159" s="43"/>
      <c r="D159" s="40" t="s">
        <v>273</v>
      </c>
      <c r="E159" s="41" t="s">
        <v>505</v>
      </c>
      <c r="F159" s="40" t="s">
        <v>321</v>
      </c>
      <c r="G159" s="40" t="s">
        <v>347</v>
      </c>
      <c r="H159" s="38" t="s">
        <v>61</v>
      </c>
      <c r="I159" s="42" t="s">
        <v>557</v>
      </c>
      <c r="J159" s="43"/>
      <c r="K159" s="42" t="s">
        <v>63</v>
      </c>
      <c r="L159" s="42" t="s">
        <v>63</v>
      </c>
      <c r="M159" s="42" t="s">
        <v>573</v>
      </c>
      <c r="N159" s="42">
        <v>5</v>
      </c>
      <c r="O159" s="42" t="s">
        <v>558</v>
      </c>
      <c r="P159" s="44" t="s">
        <v>66</v>
      </c>
      <c r="Q159" s="43"/>
      <c r="R159" s="38" t="s">
        <v>67</v>
      </c>
      <c r="S159" s="38" t="s">
        <v>67</v>
      </c>
      <c r="T159" s="38">
        <v>9822</v>
      </c>
      <c r="U159" s="40" t="s">
        <v>574</v>
      </c>
      <c r="V159" s="40" t="s">
        <v>374</v>
      </c>
      <c r="W159" s="40" t="s">
        <v>273</v>
      </c>
      <c r="X159" s="40" t="s">
        <v>575</v>
      </c>
      <c r="Y159" s="38"/>
      <c r="Z159" s="40" t="s">
        <v>576</v>
      </c>
      <c r="AA159" s="43"/>
      <c r="AB159" s="38" t="str">
        <f t="shared" si="37"/>
        <v>LC10</v>
      </c>
      <c r="AC159" s="38">
        <v>1</v>
      </c>
      <c r="AD159" s="45">
        <f t="shared" si="38"/>
        <v>9822</v>
      </c>
      <c r="AE159" s="46" t="str">
        <f t="shared" si="47"/>
        <v>Chronic</v>
      </c>
      <c r="AF159" s="38">
        <f t="shared" si="35"/>
        <v>1</v>
      </c>
      <c r="AG159" s="45">
        <f t="shared" si="39"/>
        <v>9822</v>
      </c>
      <c r="AH159" s="43"/>
      <c r="AI159" s="47" t="str">
        <f t="shared" si="40"/>
        <v>LC10</v>
      </c>
      <c r="AJ159" s="48" t="s">
        <v>70</v>
      </c>
      <c r="AK159" s="48" t="str">
        <f t="shared" si="41"/>
        <v>Chronic</v>
      </c>
      <c r="AL159" s="48" t="str">
        <f t="shared" si="42"/>
        <v>y</v>
      </c>
      <c r="AM159" s="39" t="str">
        <f t="shared" si="43"/>
        <v>Mortality</v>
      </c>
      <c r="AN159" s="48" t="s">
        <v>71</v>
      </c>
      <c r="AO159" s="49">
        <f t="shared" si="44"/>
        <v>5</v>
      </c>
      <c r="AP159" s="48" t="s">
        <v>72</v>
      </c>
      <c r="AQ159" s="48"/>
      <c r="AR159" s="50">
        <f t="shared" si="45"/>
        <v>9822</v>
      </c>
      <c r="AS159" s="2"/>
      <c r="AT159" s="3">
        <f>AR159</f>
        <v>9822</v>
      </c>
      <c r="AU159" s="9"/>
      <c r="AV159" s="2">
        <v>1</v>
      </c>
      <c r="AW159" t="s">
        <v>577</v>
      </c>
    </row>
    <row r="160" spans="1:49">
      <c r="A160" s="37" t="s">
        <v>578</v>
      </c>
      <c r="B160" s="38">
        <v>218</v>
      </c>
      <c r="C160" s="43"/>
      <c r="D160" s="40" t="s">
        <v>273</v>
      </c>
      <c r="E160" s="41" t="s">
        <v>505</v>
      </c>
      <c r="F160" s="40" t="s">
        <v>321</v>
      </c>
      <c r="G160" s="40" t="s">
        <v>347</v>
      </c>
      <c r="H160" s="38" t="s">
        <v>61</v>
      </c>
      <c r="I160" s="42" t="s">
        <v>557</v>
      </c>
      <c r="J160" s="43"/>
      <c r="K160" s="42" t="s">
        <v>63</v>
      </c>
      <c r="L160" s="42" t="s">
        <v>63</v>
      </c>
      <c r="M160" s="42" t="s">
        <v>64</v>
      </c>
      <c r="N160" s="42">
        <v>5</v>
      </c>
      <c r="O160" s="42" t="s">
        <v>558</v>
      </c>
      <c r="P160" s="44" t="s">
        <v>66</v>
      </c>
      <c r="Q160" s="43"/>
      <c r="R160" s="38" t="s">
        <v>67</v>
      </c>
      <c r="S160" s="38" t="s">
        <v>67</v>
      </c>
      <c r="T160" s="38">
        <v>35180</v>
      </c>
      <c r="U160" s="40" t="s">
        <v>579</v>
      </c>
      <c r="V160" s="40" t="s">
        <v>374</v>
      </c>
      <c r="W160" s="40" t="s">
        <v>273</v>
      </c>
      <c r="X160" s="40" t="s">
        <v>575</v>
      </c>
      <c r="Y160" s="38"/>
      <c r="Z160" s="40" t="s">
        <v>576</v>
      </c>
      <c r="AA160" s="43"/>
      <c r="AB160" s="38" t="str">
        <f t="shared" si="37"/>
        <v>LC50</v>
      </c>
      <c r="AC160" s="38">
        <f t="shared" ref="AC160:AC205" si="48">VLOOKUP(AB160,$BA$9:$BB$14,2,FALSE)</f>
        <v>5</v>
      </c>
      <c r="AD160" s="45">
        <f t="shared" si="38"/>
        <v>7036</v>
      </c>
      <c r="AE160" s="46" t="str">
        <f t="shared" si="47"/>
        <v>Chronic</v>
      </c>
      <c r="AF160" s="38">
        <f t="shared" si="35"/>
        <v>1</v>
      </c>
      <c r="AG160" s="45">
        <f t="shared" si="39"/>
        <v>7036</v>
      </c>
      <c r="AH160" s="43"/>
      <c r="AI160" s="47" t="str">
        <f t="shared" si="40"/>
        <v>LC50</v>
      </c>
      <c r="AJ160" s="48" t="s">
        <v>70</v>
      </c>
      <c r="AK160" s="48" t="str">
        <f t="shared" si="41"/>
        <v>Chronic</v>
      </c>
      <c r="AL160" s="48" t="str">
        <f t="shared" si="42"/>
        <v>y</v>
      </c>
      <c r="AM160" s="39" t="str">
        <f t="shared" si="43"/>
        <v>Mortality</v>
      </c>
      <c r="AN160" s="48" t="s">
        <v>580</v>
      </c>
      <c r="AO160" s="49">
        <f t="shared" si="44"/>
        <v>5</v>
      </c>
      <c r="AP160" s="48" t="s">
        <v>581</v>
      </c>
      <c r="AQ160" s="43"/>
      <c r="AR160" s="50">
        <f t="shared" si="45"/>
        <v>7036</v>
      </c>
      <c r="AS160"/>
      <c r="AT160"/>
      <c r="AU160"/>
      <c r="AV160"/>
    </row>
    <row r="161" spans="1:49">
      <c r="A161" s="37" t="s">
        <v>582</v>
      </c>
      <c r="B161" s="38">
        <v>202</v>
      </c>
      <c r="C161" s="43"/>
      <c r="D161" s="40" t="s">
        <v>108</v>
      </c>
      <c r="E161" s="41" t="s">
        <v>505</v>
      </c>
      <c r="F161" s="40" t="s">
        <v>321</v>
      </c>
      <c r="G161" s="40" t="s">
        <v>347</v>
      </c>
      <c r="H161" s="38" t="s">
        <v>61</v>
      </c>
      <c r="I161" s="42" t="s">
        <v>83</v>
      </c>
      <c r="J161" s="43"/>
      <c r="K161" s="42" t="s">
        <v>63</v>
      </c>
      <c r="L161" s="42" t="s">
        <v>63</v>
      </c>
      <c r="M161" s="42" t="s">
        <v>64</v>
      </c>
      <c r="N161" s="42">
        <v>96</v>
      </c>
      <c r="O161" s="42" t="s">
        <v>95</v>
      </c>
      <c r="P161" s="44" t="s">
        <v>96</v>
      </c>
      <c r="Q161" s="43"/>
      <c r="R161" s="38" t="s">
        <v>67</v>
      </c>
      <c r="S161" s="38" t="s">
        <v>67</v>
      </c>
      <c r="T161" s="38">
        <v>21840</v>
      </c>
      <c r="U161" s="40" t="s">
        <v>583</v>
      </c>
      <c r="V161" s="40" t="s">
        <v>98</v>
      </c>
      <c r="W161" s="40" t="s">
        <v>108</v>
      </c>
      <c r="X161" s="40" t="s">
        <v>584</v>
      </c>
      <c r="Y161" s="38"/>
      <c r="Z161" s="38">
        <v>99.6</v>
      </c>
      <c r="AA161" s="43"/>
      <c r="AB161" s="38" t="str">
        <f t="shared" si="37"/>
        <v>LC50</v>
      </c>
      <c r="AC161" s="38">
        <f t="shared" si="48"/>
        <v>5</v>
      </c>
      <c r="AD161" s="45">
        <f t="shared" si="38"/>
        <v>4368</v>
      </c>
      <c r="AE161" s="46" t="s">
        <v>99</v>
      </c>
      <c r="AF161" s="38">
        <f t="shared" si="35"/>
        <v>2</v>
      </c>
      <c r="AG161" s="45">
        <f t="shared" si="39"/>
        <v>2184</v>
      </c>
      <c r="AH161" s="43"/>
      <c r="AI161" s="47" t="str">
        <f t="shared" si="40"/>
        <v>LC50</v>
      </c>
      <c r="AJ161" s="48" t="s">
        <v>100</v>
      </c>
      <c r="AK161" s="48" t="str">
        <f t="shared" si="41"/>
        <v xml:space="preserve">Acute </v>
      </c>
      <c r="AL161" s="48" t="str">
        <f t="shared" si="42"/>
        <v>n</v>
      </c>
      <c r="AM161" s="39" t="str">
        <f t="shared" si="43"/>
        <v>Mortality</v>
      </c>
      <c r="AN161" s="48" t="s">
        <v>580</v>
      </c>
      <c r="AO161" s="49">
        <f t="shared" si="44"/>
        <v>96</v>
      </c>
      <c r="AP161" s="48" t="s">
        <v>585</v>
      </c>
      <c r="AQ161" s="43"/>
      <c r="AR161" s="50">
        <f t="shared" si="45"/>
        <v>2184</v>
      </c>
      <c r="AS161"/>
      <c r="AT161"/>
      <c r="AU161"/>
      <c r="AV161"/>
    </row>
    <row r="162" spans="1:49">
      <c r="A162" s="37" t="s">
        <v>586</v>
      </c>
      <c r="B162" s="38">
        <v>202</v>
      </c>
      <c r="C162" s="43"/>
      <c r="D162" s="40" t="s">
        <v>108</v>
      </c>
      <c r="E162" s="41" t="s">
        <v>505</v>
      </c>
      <c r="F162" s="40" t="s">
        <v>321</v>
      </c>
      <c r="G162" s="40" t="s">
        <v>347</v>
      </c>
      <c r="H162" s="38" t="s">
        <v>61</v>
      </c>
      <c r="I162" s="42" t="s">
        <v>587</v>
      </c>
      <c r="J162" s="43"/>
      <c r="K162" s="42" t="s">
        <v>63</v>
      </c>
      <c r="L162" s="42" t="s">
        <v>63</v>
      </c>
      <c r="M162" s="42" t="s">
        <v>85</v>
      </c>
      <c r="N162" s="42">
        <v>33</v>
      </c>
      <c r="O162" s="42" t="s">
        <v>65</v>
      </c>
      <c r="P162" s="44" t="s">
        <v>66</v>
      </c>
      <c r="Q162" s="43"/>
      <c r="R162" s="38" t="s">
        <v>67</v>
      </c>
      <c r="S162" s="38" t="s">
        <v>67</v>
      </c>
      <c r="T162" s="38">
        <v>320</v>
      </c>
      <c r="U162" s="40" t="s">
        <v>588</v>
      </c>
      <c r="V162" s="40" t="s">
        <v>230</v>
      </c>
      <c r="W162" s="40" t="s">
        <v>108</v>
      </c>
      <c r="X162" s="40" t="s">
        <v>310</v>
      </c>
      <c r="Y162" s="38"/>
      <c r="Z162" s="38">
        <v>93.6</v>
      </c>
      <c r="AA162" s="43"/>
      <c r="AB162" s="38" t="str">
        <f t="shared" si="37"/>
        <v>NOEC</v>
      </c>
      <c r="AC162" s="38">
        <f t="shared" si="48"/>
        <v>1</v>
      </c>
      <c r="AD162" s="45">
        <f t="shared" si="38"/>
        <v>320</v>
      </c>
      <c r="AE162" s="46" t="str">
        <f t="shared" si="47"/>
        <v>Chronic</v>
      </c>
      <c r="AF162" s="38">
        <f t="shared" si="35"/>
        <v>1</v>
      </c>
      <c r="AG162" s="45">
        <f t="shared" si="39"/>
        <v>320</v>
      </c>
      <c r="AH162" s="43"/>
      <c r="AI162" s="47" t="str">
        <f t="shared" si="40"/>
        <v>NOEC</v>
      </c>
      <c r="AJ162" s="48" t="s">
        <v>70</v>
      </c>
      <c r="AK162" s="48" t="str">
        <f t="shared" si="41"/>
        <v>Chronic</v>
      </c>
      <c r="AL162" s="48" t="str">
        <f t="shared" si="42"/>
        <v>y</v>
      </c>
      <c r="AM162" s="39" t="str">
        <f t="shared" si="43"/>
        <v>Mortality</v>
      </c>
      <c r="AN162" s="48" t="s">
        <v>71</v>
      </c>
      <c r="AO162" s="49">
        <f t="shared" si="44"/>
        <v>33</v>
      </c>
      <c r="AP162" s="48" t="s">
        <v>72</v>
      </c>
      <c r="AQ162" s="48"/>
      <c r="AR162" s="50">
        <f t="shared" si="45"/>
        <v>320</v>
      </c>
      <c r="AS162" s="2"/>
      <c r="AT162" s="2"/>
      <c r="AU162" s="9"/>
      <c r="AV162" s="2">
        <v>1</v>
      </c>
      <c r="AW162" t="s">
        <v>531</v>
      </c>
    </row>
    <row r="163" spans="1:49">
      <c r="A163" s="62" t="s">
        <v>589</v>
      </c>
      <c r="B163" s="38">
        <v>220</v>
      </c>
      <c r="C163" s="43"/>
      <c r="D163" s="40" t="s">
        <v>273</v>
      </c>
      <c r="E163" s="41" t="s">
        <v>505</v>
      </c>
      <c r="F163" s="40" t="s">
        <v>321</v>
      </c>
      <c r="G163" s="40" t="s">
        <v>347</v>
      </c>
      <c r="H163" s="38" t="s">
        <v>61</v>
      </c>
      <c r="I163" s="42" t="s">
        <v>557</v>
      </c>
      <c r="J163" s="43"/>
      <c r="K163" s="42" t="s">
        <v>63</v>
      </c>
      <c r="L163" s="42" t="s">
        <v>63</v>
      </c>
      <c r="M163" s="42" t="s">
        <v>341</v>
      </c>
      <c r="N163" s="42">
        <v>5</v>
      </c>
      <c r="O163" s="42" t="s">
        <v>558</v>
      </c>
      <c r="P163" s="44" t="s">
        <v>66</v>
      </c>
      <c r="Q163" s="43"/>
      <c r="R163" s="38" t="s">
        <v>67</v>
      </c>
      <c r="S163" s="38" t="s">
        <v>67</v>
      </c>
      <c r="T163" s="38" t="s">
        <v>590</v>
      </c>
      <c r="U163" s="40" t="s">
        <v>590</v>
      </c>
      <c r="V163" s="40" t="s">
        <v>560</v>
      </c>
      <c r="W163" s="40" t="s">
        <v>273</v>
      </c>
      <c r="X163" s="40" t="s">
        <v>561</v>
      </c>
      <c r="Y163" s="38"/>
      <c r="Z163" s="40" t="s">
        <v>576</v>
      </c>
      <c r="AA163" s="43"/>
      <c r="AB163" s="38" t="str">
        <f t="shared" si="37"/>
        <v>NR</v>
      </c>
      <c r="AC163" s="38" t="e">
        <f t="shared" si="48"/>
        <v>#N/A</v>
      </c>
      <c r="AD163" s="45" t="e">
        <f t="shared" si="38"/>
        <v>#VALUE!</v>
      </c>
      <c r="AE163" s="46" t="str">
        <f t="shared" si="47"/>
        <v>Chronic</v>
      </c>
      <c r="AF163" s="38">
        <f t="shared" si="35"/>
        <v>1</v>
      </c>
      <c r="AG163" s="45" t="e">
        <f t="shared" si="39"/>
        <v>#VALUE!</v>
      </c>
      <c r="AH163" s="43"/>
      <c r="AI163" s="47" t="str">
        <f t="shared" si="40"/>
        <v>NR</v>
      </c>
      <c r="AJ163" s="48" t="s">
        <v>70</v>
      </c>
      <c r="AK163" s="48" t="str">
        <f t="shared" si="41"/>
        <v>Chronic</v>
      </c>
      <c r="AL163" s="48" t="str">
        <f t="shared" si="42"/>
        <v>y</v>
      </c>
      <c r="AM163" s="39" t="str">
        <f t="shared" si="43"/>
        <v>Mortality</v>
      </c>
      <c r="AN163" s="48" t="s">
        <v>95</v>
      </c>
      <c r="AO163" s="49">
        <f t="shared" si="44"/>
        <v>5</v>
      </c>
      <c r="AP163" s="48" t="s">
        <v>591</v>
      </c>
      <c r="AQ163" s="43"/>
      <c r="AR163" s="50" t="e">
        <f t="shared" si="45"/>
        <v>#VALUE!</v>
      </c>
      <c r="AS163"/>
      <c r="AT163"/>
      <c r="AU163"/>
      <c r="AV163"/>
    </row>
    <row r="164" spans="1:49">
      <c r="A164" s="62" t="s">
        <v>592</v>
      </c>
      <c r="B164" s="38">
        <v>220</v>
      </c>
      <c r="C164" s="43"/>
      <c r="D164" s="40" t="s">
        <v>273</v>
      </c>
      <c r="E164" s="41" t="s">
        <v>505</v>
      </c>
      <c r="F164" s="40" t="s">
        <v>321</v>
      </c>
      <c r="G164" s="40" t="s">
        <v>347</v>
      </c>
      <c r="H164" s="38" t="s">
        <v>61</v>
      </c>
      <c r="I164" s="42" t="s">
        <v>557</v>
      </c>
      <c r="J164" s="43"/>
      <c r="K164" s="42" t="s">
        <v>593</v>
      </c>
      <c r="L164" s="42" t="s">
        <v>593</v>
      </c>
      <c r="M164" s="42" t="s">
        <v>341</v>
      </c>
      <c r="N164" s="42">
        <v>12</v>
      </c>
      <c r="O164" s="42" t="s">
        <v>558</v>
      </c>
      <c r="P164" s="44" t="s">
        <v>66</v>
      </c>
      <c r="Q164" s="43"/>
      <c r="R164" s="38" t="s">
        <v>67</v>
      </c>
      <c r="S164" s="38" t="s">
        <v>67</v>
      </c>
      <c r="T164" s="38" t="s">
        <v>594</v>
      </c>
      <c r="U164" s="40" t="s">
        <v>594</v>
      </c>
      <c r="V164" s="40" t="s">
        <v>560</v>
      </c>
      <c r="W164" s="40" t="s">
        <v>273</v>
      </c>
      <c r="X164" s="40" t="s">
        <v>561</v>
      </c>
      <c r="Y164" s="38"/>
      <c r="Z164" s="38" t="s">
        <v>576</v>
      </c>
      <c r="AA164" s="43"/>
      <c r="AB164" s="38" t="s">
        <v>341</v>
      </c>
      <c r="AC164" s="38" t="e">
        <v>#N/A</v>
      </c>
      <c r="AD164" s="45" t="e">
        <v>#VALUE!</v>
      </c>
      <c r="AE164" s="46" t="s">
        <v>66</v>
      </c>
      <c r="AF164" s="38">
        <v>1</v>
      </c>
      <c r="AG164" s="45" t="e">
        <v>#VALUE!</v>
      </c>
      <c r="AH164" s="43"/>
      <c r="AI164" s="47" t="s">
        <v>341</v>
      </c>
      <c r="AJ164" s="48" t="s">
        <v>70</v>
      </c>
      <c r="AK164" s="48" t="s">
        <v>66</v>
      </c>
      <c r="AL164" s="48" t="s">
        <v>595</v>
      </c>
      <c r="AM164" s="39" t="s">
        <v>63</v>
      </c>
      <c r="AN164" s="48" t="s">
        <v>95</v>
      </c>
      <c r="AO164" s="49">
        <v>5</v>
      </c>
      <c r="AP164" s="48" t="s">
        <v>591</v>
      </c>
      <c r="AQ164" s="43"/>
      <c r="AR164" s="50" t="e">
        <v>#VALUE!</v>
      </c>
      <c r="AS164"/>
      <c r="AT164"/>
      <c r="AU164"/>
      <c r="AV164"/>
    </row>
    <row r="165" spans="1:49">
      <c r="A165" s="62" t="s">
        <v>596</v>
      </c>
      <c r="B165" s="38">
        <v>220</v>
      </c>
      <c r="C165" s="43"/>
      <c r="D165" s="40" t="s">
        <v>273</v>
      </c>
      <c r="E165" s="41" t="s">
        <v>505</v>
      </c>
      <c r="F165" s="40" t="s">
        <v>321</v>
      </c>
      <c r="G165" s="40" t="s">
        <v>347</v>
      </c>
      <c r="H165" s="38" t="s">
        <v>61</v>
      </c>
      <c r="I165" s="42" t="s">
        <v>436</v>
      </c>
      <c r="J165" s="43"/>
      <c r="K165" s="42" t="s">
        <v>63</v>
      </c>
      <c r="L165" s="42" t="s">
        <v>63</v>
      </c>
      <c r="M165" s="42" t="s">
        <v>341</v>
      </c>
      <c r="N165" s="42">
        <v>30</v>
      </c>
      <c r="O165" s="42" t="s">
        <v>65</v>
      </c>
      <c r="P165" s="44" t="s">
        <v>66</v>
      </c>
      <c r="Q165" s="43"/>
      <c r="R165" s="38" t="s">
        <v>67</v>
      </c>
      <c r="S165" s="38" t="s">
        <v>67</v>
      </c>
      <c r="T165" s="38" t="s">
        <v>594</v>
      </c>
      <c r="U165" s="40" t="s">
        <v>594</v>
      </c>
      <c r="V165" s="40" t="s">
        <v>560</v>
      </c>
      <c r="W165" s="40" t="s">
        <v>273</v>
      </c>
      <c r="X165" s="40" t="s">
        <v>561</v>
      </c>
      <c r="Y165" s="38"/>
      <c r="Z165" s="38" t="s">
        <v>576</v>
      </c>
      <c r="AA165" s="43"/>
      <c r="AB165" s="38" t="s">
        <v>341</v>
      </c>
      <c r="AC165" s="38" t="e">
        <v>#N/A</v>
      </c>
      <c r="AD165" s="45" t="e">
        <v>#VALUE!</v>
      </c>
      <c r="AE165" s="46" t="s">
        <v>66</v>
      </c>
      <c r="AF165" s="38">
        <v>1</v>
      </c>
      <c r="AG165" s="45" t="e">
        <v>#VALUE!</v>
      </c>
      <c r="AH165" s="43"/>
      <c r="AI165" s="47" t="s">
        <v>341</v>
      </c>
      <c r="AJ165" s="48" t="s">
        <v>70</v>
      </c>
      <c r="AK165" s="48" t="s">
        <v>66</v>
      </c>
      <c r="AL165" s="48" t="s">
        <v>595</v>
      </c>
      <c r="AM165" s="39" t="s">
        <v>63</v>
      </c>
      <c r="AN165" s="48" t="s">
        <v>95</v>
      </c>
      <c r="AO165" s="49">
        <v>5</v>
      </c>
      <c r="AP165" s="48" t="s">
        <v>591</v>
      </c>
      <c r="AQ165" s="43"/>
      <c r="AR165" s="50" t="e">
        <v>#VALUE!</v>
      </c>
      <c r="AS165"/>
      <c r="AT165"/>
      <c r="AU165"/>
      <c r="AV165"/>
    </row>
    <row r="166" spans="1:49">
      <c r="A166" s="62" t="s">
        <v>597</v>
      </c>
      <c r="B166" s="38">
        <v>221</v>
      </c>
      <c r="C166" s="43"/>
      <c r="D166" s="40" t="s">
        <v>273</v>
      </c>
      <c r="E166" s="41" t="s">
        <v>505</v>
      </c>
      <c r="F166" s="40" t="s">
        <v>321</v>
      </c>
      <c r="G166" s="40" t="s">
        <v>347</v>
      </c>
      <c r="H166" s="38" t="s">
        <v>61</v>
      </c>
      <c r="I166" s="42" t="s">
        <v>598</v>
      </c>
      <c r="J166" s="43"/>
      <c r="K166" s="42" t="s">
        <v>228</v>
      </c>
      <c r="L166" s="42" t="s">
        <v>228</v>
      </c>
      <c r="M166" s="42" t="s">
        <v>341</v>
      </c>
      <c r="N166" s="42">
        <v>5</v>
      </c>
      <c r="O166" s="42" t="s">
        <v>558</v>
      </c>
      <c r="P166" s="44" t="s">
        <v>66</v>
      </c>
      <c r="Q166" s="43"/>
      <c r="R166" s="38" t="s">
        <v>67</v>
      </c>
      <c r="S166" s="38" t="s">
        <v>67</v>
      </c>
      <c r="T166" s="38" t="s">
        <v>599</v>
      </c>
      <c r="U166" s="40" t="s">
        <v>599</v>
      </c>
      <c r="V166" s="40" t="s">
        <v>600</v>
      </c>
      <c r="W166" s="40" t="s">
        <v>273</v>
      </c>
      <c r="X166" s="40" t="s">
        <v>601</v>
      </c>
      <c r="Y166" s="38"/>
      <c r="Z166" s="38" t="s">
        <v>602</v>
      </c>
      <c r="AA166" s="43"/>
      <c r="AB166" s="38" t="s">
        <v>341</v>
      </c>
      <c r="AC166" s="38" t="e">
        <v>#N/A</v>
      </c>
      <c r="AD166" s="45" t="e">
        <v>#VALUE!</v>
      </c>
      <c r="AE166" s="46" t="s">
        <v>66</v>
      </c>
      <c r="AF166" s="38">
        <v>1</v>
      </c>
      <c r="AG166" s="45" t="e">
        <v>#VALUE!</v>
      </c>
      <c r="AH166" s="43"/>
      <c r="AI166" s="47" t="s">
        <v>341</v>
      </c>
      <c r="AJ166" s="48" t="s">
        <v>70</v>
      </c>
      <c r="AK166" s="48" t="s">
        <v>66</v>
      </c>
      <c r="AL166" s="48" t="s">
        <v>595</v>
      </c>
      <c r="AM166" s="39" t="s">
        <v>228</v>
      </c>
      <c r="AN166" s="48" t="s">
        <v>95</v>
      </c>
      <c r="AO166" s="49">
        <v>5</v>
      </c>
      <c r="AP166" s="48" t="s">
        <v>591</v>
      </c>
      <c r="AQ166" s="43"/>
      <c r="AR166" s="50" t="e">
        <v>#VALUE!</v>
      </c>
      <c r="AS166"/>
      <c r="AT166"/>
      <c r="AU166"/>
      <c r="AV166"/>
    </row>
    <row r="167" spans="1:49">
      <c r="A167" s="62" t="s">
        <v>603</v>
      </c>
      <c r="B167" s="38">
        <v>221</v>
      </c>
      <c r="C167" s="43"/>
      <c r="D167" s="40" t="s">
        <v>273</v>
      </c>
      <c r="E167" s="41" t="s">
        <v>505</v>
      </c>
      <c r="F167" s="40" t="s">
        <v>321</v>
      </c>
      <c r="G167" s="40" t="s">
        <v>347</v>
      </c>
      <c r="H167" s="38" t="s">
        <v>61</v>
      </c>
      <c r="I167" s="42" t="s">
        <v>557</v>
      </c>
      <c r="J167" s="43"/>
      <c r="K167" s="42" t="s">
        <v>63</v>
      </c>
      <c r="L167" s="42" t="s">
        <v>63</v>
      </c>
      <c r="M167" s="42" t="s">
        <v>341</v>
      </c>
      <c r="N167" s="42">
        <v>19</v>
      </c>
      <c r="O167" s="42" t="s">
        <v>558</v>
      </c>
      <c r="P167" s="44" t="s">
        <v>66</v>
      </c>
      <c r="Q167" s="43"/>
      <c r="R167" s="38" t="s">
        <v>67</v>
      </c>
      <c r="S167" s="38" t="s">
        <v>67</v>
      </c>
      <c r="T167" s="38" t="s">
        <v>604</v>
      </c>
      <c r="U167" s="40" t="s">
        <v>604</v>
      </c>
      <c r="V167" s="40" t="s">
        <v>600</v>
      </c>
      <c r="W167" s="40" t="s">
        <v>273</v>
      </c>
      <c r="X167" s="40" t="s">
        <v>601</v>
      </c>
      <c r="Y167" s="38"/>
      <c r="Z167" s="38" t="s">
        <v>602</v>
      </c>
      <c r="AA167" s="43"/>
      <c r="AB167" s="38" t="s">
        <v>341</v>
      </c>
      <c r="AC167" s="38" t="e">
        <v>#N/A</v>
      </c>
      <c r="AD167" s="45" t="e">
        <v>#VALUE!</v>
      </c>
      <c r="AE167" s="46" t="s">
        <v>66</v>
      </c>
      <c r="AF167" s="38">
        <v>1</v>
      </c>
      <c r="AG167" s="45" t="e">
        <v>#VALUE!</v>
      </c>
      <c r="AH167" s="43"/>
      <c r="AI167" s="47" t="s">
        <v>341</v>
      </c>
      <c r="AJ167" s="48" t="s">
        <v>70</v>
      </c>
      <c r="AK167" s="48" t="s">
        <v>66</v>
      </c>
      <c r="AL167" s="48" t="s">
        <v>595</v>
      </c>
      <c r="AM167" s="39" t="s">
        <v>63</v>
      </c>
      <c r="AN167" s="48" t="s">
        <v>95</v>
      </c>
      <c r="AO167" s="49">
        <v>5</v>
      </c>
      <c r="AP167" s="48" t="s">
        <v>591</v>
      </c>
      <c r="AQ167" s="43"/>
      <c r="AR167" s="50" t="e">
        <v>#VALUE!</v>
      </c>
      <c r="AS167"/>
      <c r="AT167"/>
      <c r="AU167"/>
      <c r="AV167"/>
    </row>
    <row r="168" spans="1:49">
      <c r="A168" s="77" t="s">
        <v>605</v>
      </c>
      <c r="B168" s="38">
        <v>210</v>
      </c>
      <c r="C168" s="43"/>
      <c r="D168" s="40" t="s">
        <v>214</v>
      </c>
      <c r="E168" s="41" t="s">
        <v>606</v>
      </c>
      <c r="F168" s="40" t="s">
        <v>321</v>
      </c>
      <c r="G168" s="40" t="s">
        <v>347</v>
      </c>
      <c r="H168" s="38" t="s">
        <v>61</v>
      </c>
      <c r="I168" s="42" t="s">
        <v>340</v>
      </c>
      <c r="J168" s="43"/>
      <c r="K168" s="42" t="s">
        <v>63</v>
      </c>
      <c r="L168" s="42" t="s">
        <v>63</v>
      </c>
      <c r="M168" s="42" t="s">
        <v>64</v>
      </c>
      <c r="N168" s="42">
        <v>24</v>
      </c>
      <c r="O168" s="42" t="s">
        <v>95</v>
      </c>
      <c r="P168" s="44" t="s">
        <v>96</v>
      </c>
      <c r="Q168" s="43"/>
      <c r="R168" s="38" t="s">
        <v>67</v>
      </c>
      <c r="S168" s="38" t="s">
        <v>67</v>
      </c>
      <c r="T168" s="38">
        <v>13940</v>
      </c>
      <c r="U168" s="40" t="s">
        <v>607</v>
      </c>
      <c r="V168" s="40" t="s">
        <v>219</v>
      </c>
      <c r="W168" s="40" t="s">
        <v>214</v>
      </c>
      <c r="X168" s="40">
        <v>6.5</v>
      </c>
      <c r="Y168" s="38"/>
      <c r="Z168" s="38">
        <v>20</v>
      </c>
      <c r="AA168" s="43"/>
      <c r="AB168" s="38" t="str">
        <f t="shared" ref="AB168:AB169" si="49">M168</f>
        <v>LC50</v>
      </c>
      <c r="AC168" s="38">
        <f t="shared" si="48"/>
        <v>5</v>
      </c>
      <c r="AD168" s="45">
        <f t="shared" ref="AD168:AD169" si="50">T168/AC168</f>
        <v>2788</v>
      </c>
      <c r="AE168" s="46" t="s">
        <v>99</v>
      </c>
      <c r="AF168" s="38">
        <f t="shared" ref="AF168:AF169" si="51">VLOOKUP(AE168,$BA$22:$BB$23,2,FALSE)</f>
        <v>2</v>
      </c>
      <c r="AG168" s="45">
        <f t="shared" ref="AG168:AG169" si="52">AD168/AF168</f>
        <v>1394</v>
      </c>
      <c r="AH168" s="43"/>
      <c r="AI168" s="47" t="str">
        <f t="shared" ref="AI168:AI169" si="53">M168</f>
        <v>LC50</v>
      </c>
      <c r="AJ168" s="48" t="s">
        <v>100</v>
      </c>
      <c r="AK168" s="48" t="str">
        <f t="shared" ref="AK168:AK169" si="54">P168</f>
        <v xml:space="preserve">Acute </v>
      </c>
      <c r="AL168" s="48" t="str">
        <f t="shared" ref="AL168:AL169" si="55">IF(AK168="chronic","y","n")</f>
        <v>n</v>
      </c>
      <c r="AM168" s="39" t="str">
        <f t="shared" ref="AM168:AM169" si="56">L168</f>
        <v>Mortality</v>
      </c>
      <c r="AN168" s="48" t="s">
        <v>71</v>
      </c>
      <c r="AO168" s="49">
        <f t="shared" ref="AO168:AO169" si="57">N168</f>
        <v>24</v>
      </c>
      <c r="AP168" s="48" t="s">
        <v>208</v>
      </c>
      <c r="AQ168" s="43"/>
      <c r="AR168" s="50">
        <f t="shared" ref="AR168:AR169" si="58">AG168</f>
        <v>1394</v>
      </c>
      <c r="AS168"/>
      <c r="AT168"/>
      <c r="AU168"/>
      <c r="AV168"/>
    </row>
    <row r="169" spans="1:49">
      <c r="A169" s="77" t="s">
        <v>608</v>
      </c>
      <c r="B169" s="38">
        <v>210</v>
      </c>
      <c r="C169" s="43"/>
      <c r="D169" s="40" t="s">
        <v>214</v>
      </c>
      <c r="E169" s="41" t="s">
        <v>606</v>
      </c>
      <c r="F169" s="40" t="s">
        <v>321</v>
      </c>
      <c r="G169" s="40" t="s">
        <v>347</v>
      </c>
      <c r="H169" s="38" t="s">
        <v>61</v>
      </c>
      <c r="I169" s="42" t="s">
        <v>340</v>
      </c>
      <c r="J169" s="43"/>
      <c r="K169" s="42" t="s">
        <v>63</v>
      </c>
      <c r="L169" s="42" t="s">
        <v>63</v>
      </c>
      <c r="M169" s="42" t="s">
        <v>64</v>
      </c>
      <c r="N169" s="42">
        <v>48</v>
      </c>
      <c r="O169" s="42" t="s">
        <v>95</v>
      </c>
      <c r="P169" s="44" t="s">
        <v>96</v>
      </c>
      <c r="Q169" s="43"/>
      <c r="R169" s="38" t="s">
        <v>67</v>
      </c>
      <c r="S169" s="38" t="s">
        <v>67</v>
      </c>
      <c r="T169" s="38">
        <v>9180</v>
      </c>
      <c r="U169" s="40" t="s">
        <v>609</v>
      </c>
      <c r="V169" s="40" t="s">
        <v>219</v>
      </c>
      <c r="W169" s="40" t="s">
        <v>214</v>
      </c>
      <c r="X169" s="40">
        <v>6.5</v>
      </c>
      <c r="Y169" s="38"/>
      <c r="Z169" s="38">
        <v>20</v>
      </c>
      <c r="AA169" s="43"/>
      <c r="AB169" s="38" t="str">
        <f t="shared" si="49"/>
        <v>LC50</v>
      </c>
      <c r="AC169" s="38">
        <f t="shared" si="48"/>
        <v>5</v>
      </c>
      <c r="AD169" s="45">
        <f t="shared" si="50"/>
        <v>1836</v>
      </c>
      <c r="AE169" s="46" t="s">
        <v>99</v>
      </c>
      <c r="AF169" s="38">
        <f t="shared" si="51"/>
        <v>2</v>
      </c>
      <c r="AG169" s="45">
        <f t="shared" si="52"/>
        <v>918</v>
      </c>
      <c r="AH169" s="43"/>
      <c r="AI169" s="47" t="str">
        <f t="shared" si="53"/>
        <v>LC50</v>
      </c>
      <c r="AJ169" s="48" t="s">
        <v>100</v>
      </c>
      <c r="AK169" s="48" t="str">
        <f t="shared" si="54"/>
        <v xml:space="preserve">Acute </v>
      </c>
      <c r="AL169" s="48" t="str">
        <f t="shared" si="55"/>
        <v>n</v>
      </c>
      <c r="AM169" s="39" t="str">
        <f t="shared" si="56"/>
        <v>Mortality</v>
      </c>
      <c r="AN169" s="48" t="s">
        <v>71</v>
      </c>
      <c r="AO169" s="49">
        <f t="shared" si="57"/>
        <v>48</v>
      </c>
      <c r="AP169" s="48" t="s">
        <v>208</v>
      </c>
      <c r="AQ169" s="43"/>
      <c r="AR169" s="50">
        <f t="shared" si="58"/>
        <v>918</v>
      </c>
      <c r="AS169"/>
      <c r="AT169"/>
      <c r="AU169"/>
      <c r="AV169"/>
    </row>
    <row r="170" spans="1:49">
      <c r="A170" s="37" t="s">
        <v>610</v>
      </c>
      <c r="B170" s="38">
        <v>210</v>
      </c>
      <c r="C170" s="43"/>
      <c r="D170" s="40" t="s">
        <v>214</v>
      </c>
      <c r="E170" s="41" t="s">
        <v>606</v>
      </c>
      <c r="F170" s="40" t="s">
        <v>321</v>
      </c>
      <c r="G170" s="40" t="s">
        <v>347</v>
      </c>
      <c r="H170" s="38" t="s">
        <v>61</v>
      </c>
      <c r="I170" s="42" t="s">
        <v>340</v>
      </c>
      <c r="J170" s="43"/>
      <c r="K170" s="42" t="s">
        <v>63</v>
      </c>
      <c r="L170" s="42" t="s">
        <v>63</v>
      </c>
      <c r="M170" s="42" t="s">
        <v>64</v>
      </c>
      <c r="N170" s="42">
        <v>72</v>
      </c>
      <c r="O170" s="42" t="s">
        <v>95</v>
      </c>
      <c r="P170" s="44" t="s">
        <v>96</v>
      </c>
      <c r="Q170" s="43"/>
      <c r="R170" s="38" t="s">
        <v>67</v>
      </c>
      <c r="S170" s="38" t="s">
        <v>67</v>
      </c>
      <c r="T170" s="38">
        <v>3070</v>
      </c>
      <c r="U170" s="40" t="s">
        <v>611</v>
      </c>
      <c r="V170" s="40" t="s">
        <v>219</v>
      </c>
      <c r="W170" s="40" t="s">
        <v>214</v>
      </c>
      <c r="X170" s="40">
        <v>6.5</v>
      </c>
      <c r="Y170" s="38"/>
      <c r="Z170" s="38">
        <v>20</v>
      </c>
      <c r="AA170" s="43"/>
      <c r="AB170" s="38" t="str">
        <f t="shared" si="37"/>
        <v>LC50</v>
      </c>
      <c r="AC170" s="38">
        <f t="shared" si="48"/>
        <v>5</v>
      </c>
      <c r="AD170" s="45">
        <f t="shared" si="38"/>
        <v>614</v>
      </c>
      <c r="AE170" s="46" t="s">
        <v>99</v>
      </c>
      <c r="AF170" s="38">
        <f t="shared" si="35"/>
        <v>2</v>
      </c>
      <c r="AG170" s="45">
        <f t="shared" si="39"/>
        <v>307</v>
      </c>
      <c r="AH170" s="43"/>
      <c r="AI170" s="47" t="str">
        <f t="shared" si="40"/>
        <v>LC50</v>
      </c>
      <c r="AJ170" s="48" t="s">
        <v>100</v>
      </c>
      <c r="AK170" s="48" t="str">
        <f t="shared" si="41"/>
        <v xml:space="preserve">Acute </v>
      </c>
      <c r="AL170" s="48" t="str">
        <f t="shared" si="42"/>
        <v>n</v>
      </c>
      <c r="AM170" s="39" t="str">
        <f t="shared" si="43"/>
        <v>Mortality</v>
      </c>
      <c r="AN170" s="48" t="s">
        <v>71</v>
      </c>
      <c r="AO170" s="49">
        <f t="shared" si="44"/>
        <v>72</v>
      </c>
      <c r="AP170" s="48" t="s">
        <v>208</v>
      </c>
      <c r="AQ170" s="43"/>
      <c r="AR170" s="50">
        <f t="shared" si="45"/>
        <v>307</v>
      </c>
      <c r="AS170"/>
      <c r="AT170"/>
      <c r="AU170"/>
      <c r="AV170"/>
    </row>
    <row r="171" spans="1:49">
      <c r="A171" s="37" t="s">
        <v>612</v>
      </c>
      <c r="B171" s="38">
        <v>210</v>
      </c>
      <c r="C171" s="43"/>
      <c r="D171" s="40" t="s">
        <v>214</v>
      </c>
      <c r="E171" s="41" t="s">
        <v>606</v>
      </c>
      <c r="F171" s="40" t="s">
        <v>321</v>
      </c>
      <c r="G171" s="40" t="s">
        <v>347</v>
      </c>
      <c r="H171" s="38" t="s">
        <v>61</v>
      </c>
      <c r="I171" s="42" t="s">
        <v>340</v>
      </c>
      <c r="J171" s="43"/>
      <c r="K171" s="42" t="s">
        <v>63</v>
      </c>
      <c r="L171" s="42" t="s">
        <v>63</v>
      </c>
      <c r="M171" s="42" t="s">
        <v>64</v>
      </c>
      <c r="N171" s="42">
        <v>96</v>
      </c>
      <c r="O171" s="42" t="s">
        <v>95</v>
      </c>
      <c r="P171" s="44" t="s">
        <v>96</v>
      </c>
      <c r="Q171" s="43"/>
      <c r="R171" s="38" t="s">
        <v>67</v>
      </c>
      <c r="S171" s="38" t="s">
        <v>67</v>
      </c>
      <c r="T171" s="38">
        <v>1460</v>
      </c>
      <c r="U171" s="40" t="s">
        <v>613</v>
      </c>
      <c r="V171" s="40" t="s">
        <v>219</v>
      </c>
      <c r="W171" s="40" t="s">
        <v>214</v>
      </c>
      <c r="X171" s="40">
        <v>6.5</v>
      </c>
      <c r="Y171" s="38"/>
      <c r="Z171" s="38">
        <v>20</v>
      </c>
      <c r="AA171" s="43"/>
      <c r="AB171" s="38" t="str">
        <f t="shared" si="37"/>
        <v>LC50</v>
      </c>
      <c r="AC171" s="38">
        <f t="shared" si="48"/>
        <v>5</v>
      </c>
      <c r="AD171" s="45">
        <f t="shared" si="38"/>
        <v>292</v>
      </c>
      <c r="AE171" s="46" t="s">
        <v>99</v>
      </c>
      <c r="AF171" s="38">
        <f t="shared" si="35"/>
        <v>2</v>
      </c>
      <c r="AG171" s="45">
        <f t="shared" si="39"/>
        <v>146</v>
      </c>
      <c r="AH171" s="43"/>
      <c r="AI171" s="47" t="str">
        <f t="shared" si="40"/>
        <v>LC50</v>
      </c>
      <c r="AJ171" s="48" t="s">
        <v>100</v>
      </c>
      <c r="AK171" s="48" t="str">
        <f t="shared" si="41"/>
        <v xml:space="preserve">Acute </v>
      </c>
      <c r="AL171" s="48" t="str">
        <f t="shared" si="42"/>
        <v>n</v>
      </c>
      <c r="AM171" s="39" t="str">
        <f t="shared" si="43"/>
        <v>Mortality</v>
      </c>
      <c r="AN171" s="48" t="s">
        <v>71</v>
      </c>
      <c r="AO171" s="49">
        <f t="shared" si="44"/>
        <v>96</v>
      </c>
      <c r="AP171" s="48" t="s">
        <v>205</v>
      </c>
      <c r="AQ171" s="43"/>
      <c r="AR171" s="50">
        <f t="shared" si="45"/>
        <v>146</v>
      </c>
      <c r="AS171"/>
      <c r="AT171"/>
      <c r="AU171"/>
      <c r="AV171"/>
    </row>
    <row r="172" spans="1:49">
      <c r="A172" s="37" t="s">
        <v>614</v>
      </c>
      <c r="B172" s="38">
        <v>185</v>
      </c>
      <c r="C172" s="43"/>
      <c r="D172" s="40" t="s">
        <v>108</v>
      </c>
      <c r="E172" s="41" t="s">
        <v>615</v>
      </c>
      <c r="F172" s="40" t="s">
        <v>321</v>
      </c>
      <c r="G172" s="40" t="s">
        <v>322</v>
      </c>
      <c r="H172" s="38" t="s">
        <v>61</v>
      </c>
      <c r="I172" s="42" t="s">
        <v>323</v>
      </c>
      <c r="J172" s="43"/>
      <c r="K172" s="42" t="s">
        <v>63</v>
      </c>
      <c r="L172" s="42" t="s">
        <v>63</v>
      </c>
      <c r="M172" s="42" t="s">
        <v>64</v>
      </c>
      <c r="N172" s="42">
        <v>24</v>
      </c>
      <c r="O172" s="42" t="s">
        <v>95</v>
      </c>
      <c r="P172" s="44" t="s">
        <v>96</v>
      </c>
      <c r="Q172" s="43"/>
      <c r="R172" s="38" t="s">
        <v>67</v>
      </c>
      <c r="S172" s="38" t="s">
        <v>67</v>
      </c>
      <c r="T172" s="38">
        <v>24910</v>
      </c>
      <c r="U172" s="40" t="s">
        <v>616</v>
      </c>
      <c r="V172" s="40" t="s">
        <v>87</v>
      </c>
      <c r="W172" s="40" t="s">
        <v>108</v>
      </c>
      <c r="X172" s="40">
        <v>6.1</v>
      </c>
      <c r="Y172" s="38"/>
      <c r="Z172" s="38">
        <v>20</v>
      </c>
      <c r="AA172" s="43"/>
      <c r="AB172" s="38" t="str">
        <f t="shared" si="37"/>
        <v>LC50</v>
      </c>
      <c r="AC172" s="38">
        <f t="shared" si="48"/>
        <v>5</v>
      </c>
      <c r="AD172" s="45">
        <f t="shared" si="38"/>
        <v>4982</v>
      </c>
      <c r="AE172" s="46" t="s">
        <v>99</v>
      </c>
      <c r="AF172" s="38">
        <f t="shared" si="35"/>
        <v>2</v>
      </c>
      <c r="AG172" s="45">
        <f t="shared" si="39"/>
        <v>2491</v>
      </c>
      <c r="AH172" s="43"/>
      <c r="AI172" s="47" t="str">
        <f t="shared" si="40"/>
        <v>LC50</v>
      </c>
      <c r="AJ172" s="48" t="s">
        <v>100</v>
      </c>
      <c r="AK172" s="48" t="str">
        <f t="shared" si="41"/>
        <v xml:space="preserve">Acute </v>
      </c>
      <c r="AL172" s="48" t="str">
        <f t="shared" si="42"/>
        <v>n</v>
      </c>
      <c r="AM172" s="39" t="str">
        <f t="shared" si="43"/>
        <v>Mortality</v>
      </c>
      <c r="AN172" s="48" t="s">
        <v>71</v>
      </c>
      <c r="AO172" s="49">
        <f t="shared" si="44"/>
        <v>24</v>
      </c>
      <c r="AP172" s="48" t="s">
        <v>72</v>
      </c>
      <c r="AQ172" s="43"/>
      <c r="AR172" s="50">
        <f t="shared" si="45"/>
        <v>2491</v>
      </c>
      <c r="AS172"/>
      <c r="AT172"/>
      <c r="AU172"/>
      <c r="AV172"/>
    </row>
    <row r="173" spans="1:49">
      <c r="A173" s="37" t="s">
        <v>617</v>
      </c>
      <c r="B173" s="38">
        <v>185</v>
      </c>
      <c r="C173" s="43"/>
      <c r="D173" s="40" t="s">
        <v>108</v>
      </c>
      <c r="E173" s="41" t="s">
        <v>615</v>
      </c>
      <c r="F173" s="40" t="s">
        <v>321</v>
      </c>
      <c r="G173" s="40" t="s">
        <v>322</v>
      </c>
      <c r="H173" s="38" t="s">
        <v>61</v>
      </c>
      <c r="I173" s="42" t="s">
        <v>323</v>
      </c>
      <c r="J173" s="43"/>
      <c r="K173" s="42" t="s">
        <v>63</v>
      </c>
      <c r="L173" s="42" t="s">
        <v>63</v>
      </c>
      <c r="M173" s="42" t="s">
        <v>64</v>
      </c>
      <c r="N173" s="42">
        <v>48</v>
      </c>
      <c r="O173" s="42" t="s">
        <v>95</v>
      </c>
      <c r="P173" s="44" t="s">
        <v>96</v>
      </c>
      <c r="Q173" s="43"/>
      <c r="R173" s="38" t="s">
        <v>67</v>
      </c>
      <c r="S173" s="38" t="s">
        <v>67</v>
      </c>
      <c r="T173" s="38">
        <v>22390</v>
      </c>
      <c r="U173" s="40" t="s">
        <v>618</v>
      </c>
      <c r="V173" s="40" t="s">
        <v>87</v>
      </c>
      <c r="W173" s="40" t="s">
        <v>108</v>
      </c>
      <c r="X173" s="40">
        <v>6.1</v>
      </c>
      <c r="Y173" s="38"/>
      <c r="Z173" s="38">
        <v>20</v>
      </c>
      <c r="AA173" s="43"/>
      <c r="AB173" s="38" t="str">
        <f t="shared" si="37"/>
        <v>LC50</v>
      </c>
      <c r="AC173" s="38">
        <f t="shared" si="48"/>
        <v>5</v>
      </c>
      <c r="AD173" s="45">
        <f t="shared" si="38"/>
        <v>4478</v>
      </c>
      <c r="AE173" s="46" t="s">
        <v>99</v>
      </c>
      <c r="AF173" s="38">
        <f t="shared" si="35"/>
        <v>2</v>
      </c>
      <c r="AG173" s="45">
        <f t="shared" si="39"/>
        <v>2239</v>
      </c>
      <c r="AH173" s="43"/>
      <c r="AI173" s="47" t="str">
        <f t="shared" si="40"/>
        <v>LC50</v>
      </c>
      <c r="AJ173" s="48" t="s">
        <v>100</v>
      </c>
      <c r="AK173" s="48" t="str">
        <f t="shared" si="41"/>
        <v xml:space="preserve">Acute </v>
      </c>
      <c r="AL173" s="48" t="str">
        <f t="shared" si="42"/>
        <v>n</v>
      </c>
      <c r="AM173" s="39" t="str">
        <f t="shared" si="43"/>
        <v>Mortality</v>
      </c>
      <c r="AN173" s="48" t="s">
        <v>71</v>
      </c>
      <c r="AO173" s="49">
        <f t="shared" si="44"/>
        <v>48</v>
      </c>
      <c r="AP173" s="48" t="s">
        <v>114</v>
      </c>
      <c r="AQ173" s="43"/>
      <c r="AR173" s="50">
        <f t="shared" si="45"/>
        <v>2239</v>
      </c>
      <c r="AS173"/>
      <c r="AT173"/>
      <c r="AU173"/>
      <c r="AV173"/>
    </row>
    <row r="174" spans="1:49">
      <c r="A174" s="37" t="s">
        <v>619</v>
      </c>
      <c r="B174" s="38">
        <v>185</v>
      </c>
      <c r="C174" s="43"/>
      <c r="D174" s="40" t="s">
        <v>108</v>
      </c>
      <c r="E174" s="41" t="s">
        <v>615</v>
      </c>
      <c r="F174" s="40" t="s">
        <v>321</v>
      </c>
      <c r="G174" s="40" t="s">
        <v>322</v>
      </c>
      <c r="H174" s="38" t="s">
        <v>61</v>
      </c>
      <c r="I174" s="42" t="s">
        <v>323</v>
      </c>
      <c r="J174" s="43"/>
      <c r="K174" s="42" t="s">
        <v>63</v>
      </c>
      <c r="L174" s="42" t="s">
        <v>63</v>
      </c>
      <c r="M174" s="42" t="s">
        <v>64</v>
      </c>
      <c r="N174" s="42">
        <v>72</v>
      </c>
      <c r="O174" s="42" t="s">
        <v>95</v>
      </c>
      <c r="P174" s="44" t="s">
        <v>96</v>
      </c>
      <c r="Q174" s="43"/>
      <c r="R174" s="38" t="s">
        <v>67</v>
      </c>
      <c r="S174" s="38" t="s">
        <v>67</v>
      </c>
      <c r="T174" s="38">
        <v>19700</v>
      </c>
      <c r="U174" s="40" t="s">
        <v>620</v>
      </c>
      <c r="V174" s="40" t="s">
        <v>87</v>
      </c>
      <c r="W174" s="40" t="s">
        <v>108</v>
      </c>
      <c r="X174" s="40">
        <v>6.1</v>
      </c>
      <c r="Y174" s="38"/>
      <c r="Z174" s="38">
        <v>20</v>
      </c>
      <c r="AA174" s="43"/>
      <c r="AB174" s="38" t="str">
        <f t="shared" si="37"/>
        <v>LC50</v>
      </c>
      <c r="AC174" s="38">
        <f t="shared" si="48"/>
        <v>5</v>
      </c>
      <c r="AD174" s="45">
        <f t="shared" si="38"/>
        <v>3940</v>
      </c>
      <c r="AE174" s="46" t="s">
        <v>99</v>
      </c>
      <c r="AF174" s="38">
        <f t="shared" si="35"/>
        <v>2</v>
      </c>
      <c r="AG174" s="45">
        <f t="shared" si="39"/>
        <v>1970</v>
      </c>
      <c r="AH174" s="43"/>
      <c r="AI174" s="47" t="str">
        <f t="shared" si="40"/>
        <v>LC50</v>
      </c>
      <c r="AJ174" s="48" t="s">
        <v>100</v>
      </c>
      <c r="AK174" s="48" t="str">
        <f t="shared" si="41"/>
        <v xml:space="preserve">Acute </v>
      </c>
      <c r="AL174" s="48" t="str">
        <f t="shared" si="42"/>
        <v>n</v>
      </c>
      <c r="AM174" s="39" t="str">
        <f t="shared" si="43"/>
        <v>Mortality</v>
      </c>
      <c r="AN174" s="48" t="s">
        <v>71</v>
      </c>
      <c r="AO174" s="49">
        <f t="shared" si="44"/>
        <v>72</v>
      </c>
      <c r="AP174" s="48" t="s">
        <v>208</v>
      </c>
      <c r="AQ174" s="43"/>
      <c r="AR174" s="50">
        <f t="shared" si="45"/>
        <v>1970</v>
      </c>
      <c r="AS174"/>
      <c r="AT174"/>
      <c r="AU174"/>
      <c r="AV174"/>
    </row>
    <row r="175" spans="1:49">
      <c r="A175" s="37" t="s">
        <v>621</v>
      </c>
      <c r="B175" s="38">
        <v>185</v>
      </c>
      <c r="C175" s="43"/>
      <c r="D175" s="40" t="s">
        <v>108</v>
      </c>
      <c r="E175" s="41" t="s">
        <v>615</v>
      </c>
      <c r="F175" s="40" t="s">
        <v>321</v>
      </c>
      <c r="G175" s="40" t="s">
        <v>322</v>
      </c>
      <c r="H175" s="38" t="s">
        <v>61</v>
      </c>
      <c r="I175" s="42" t="s">
        <v>323</v>
      </c>
      <c r="J175" s="43"/>
      <c r="K175" s="42" t="s">
        <v>63</v>
      </c>
      <c r="L175" s="42" t="s">
        <v>63</v>
      </c>
      <c r="M175" s="42" t="s">
        <v>64</v>
      </c>
      <c r="N175" s="42">
        <v>96</v>
      </c>
      <c r="O175" s="42" t="s">
        <v>95</v>
      </c>
      <c r="P175" s="44" t="s">
        <v>96</v>
      </c>
      <c r="Q175" s="43"/>
      <c r="R175" s="38" t="s">
        <v>67</v>
      </c>
      <c r="S175" s="38" t="s">
        <v>67</v>
      </c>
      <c r="T175" s="38">
        <v>17620</v>
      </c>
      <c r="U175" s="40" t="s">
        <v>622</v>
      </c>
      <c r="V175" s="40" t="s">
        <v>87</v>
      </c>
      <c r="W175" s="40" t="s">
        <v>108</v>
      </c>
      <c r="X175" s="40">
        <v>6.1</v>
      </c>
      <c r="Y175" s="38"/>
      <c r="Z175" s="38">
        <v>20</v>
      </c>
      <c r="AA175" s="43"/>
      <c r="AB175" s="38" t="str">
        <f t="shared" si="37"/>
        <v>LC50</v>
      </c>
      <c r="AC175" s="38">
        <f t="shared" si="48"/>
        <v>5</v>
      </c>
      <c r="AD175" s="45">
        <f t="shared" si="38"/>
        <v>3524</v>
      </c>
      <c r="AE175" s="46" t="s">
        <v>99</v>
      </c>
      <c r="AF175" s="38">
        <f t="shared" si="35"/>
        <v>2</v>
      </c>
      <c r="AG175" s="45">
        <f t="shared" si="39"/>
        <v>1762</v>
      </c>
      <c r="AH175" s="43"/>
      <c r="AI175" s="47" t="str">
        <f t="shared" si="40"/>
        <v>LC50</v>
      </c>
      <c r="AJ175" s="48" t="s">
        <v>100</v>
      </c>
      <c r="AK175" s="48" t="str">
        <f t="shared" si="41"/>
        <v xml:space="preserve">Acute </v>
      </c>
      <c r="AL175" s="48" t="str">
        <f t="shared" si="42"/>
        <v>n</v>
      </c>
      <c r="AM175" s="39" t="str">
        <f t="shared" si="43"/>
        <v>Mortality</v>
      </c>
      <c r="AN175" s="48" t="s">
        <v>71</v>
      </c>
      <c r="AO175" s="49">
        <f t="shared" si="44"/>
        <v>96</v>
      </c>
      <c r="AP175" s="48" t="s">
        <v>205</v>
      </c>
      <c r="AQ175" s="43"/>
      <c r="AR175" s="50">
        <f t="shared" si="45"/>
        <v>1762</v>
      </c>
      <c r="AS175"/>
      <c r="AT175"/>
      <c r="AU175"/>
      <c r="AV175"/>
    </row>
    <row r="176" spans="1:49">
      <c r="A176" s="37" t="s">
        <v>623</v>
      </c>
      <c r="B176" s="38">
        <v>210</v>
      </c>
      <c r="C176" s="43"/>
      <c r="D176" s="40" t="s">
        <v>214</v>
      </c>
      <c r="E176" s="41" t="s">
        <v>624</v>
      </c>
      <c r="F176" s="40" t="s">
        <v>321</v>
      </c>
      <c r="G176" s="40" t="s">
        <v>347</v>
      </c>
      <c r="H176" s="38" t="s">
        <v>61</v>
      </c>
      <c r="I176" s="42" t="s">
        <v>340</v>
      </c>
      <c r="J176" s="43"/>
      <c r="K176" s="42" t="s">
        <v>63</v>
      </c>
      <c r="L176" s="42" t="s">
        <v>63</v>
      </c>
      <c r="M176" s="42" t="s">
        <v>64</v>
      </c>
      <c r="N176" s="42">
        <v>24</v>
      </c>
      <c r="O176" s="42" t="s">
        <v>95</v>
      </c>
      <c r="P176" s="44" t="s">
        <v>96</v>
      </c>
      <c r="Q176" s="43"/>
      <c r="R176" s="38" t="s">
        <v>67</v>
      </c>
      <c r="S176" s="38" t="s">
        <v>67</v>
      </c>
      <c r="T176" s="38">
        <v>97100</v>
      </c>
      <c r="U176" s="40" t="s">
        <v>625</v>
      </c>
      <c r="V176" s="40" t="s">
        <v>219</v>
      </c>
      <c r="W176" s="40" t="s">
        <v>214</v>
      </c>
      <c r="X176" s="40">
        <v>6.5</v>
      </c>
      <c r="Y176" s="38"/>
      <c r="Z176" s="38">
        <v>20</v>
      </c>
      <c r="AA176" s="43"/>
      <c r="AB176" s="38" t="str">
        <f t="shared" si="37"/>
        <v>LC50</v>
      </c>
      <c r="AC176" s="38">
        <f t="shared" si="48"/>
        <v>5</v>
      </c>
      <c r="AD176" s="45">
        <f t="shared" si="38"/>
        <v>19420</v>
      </c>
      <c r="AE176" s="46" t="s">
        <v>99</v>
      </c>
      <c r="AF176" s="38">
        <f t="shared" si="35"/>
        <v>2</v>
      </c>
      <c r="AG176" s="45">
        <f t="shared" si="39"/>
        <v>9710</v>
      </c>
      <c r="AH176" s="43"/>
      <c r="AI176" s="47" t="str">
        <f t="shared" si="40"/>
        <v>LC50</v>
      </c>
      <c r="AJ176" s="48" t="s">
        <v>100</v>
      </c>
      <c r="AK176" s="48" t="str">
        <f t="shared" si="41"/>
        <v xml:space="preserve">Acute </v>
      </c>
      <c r="AL176" s="48" t="str">
        <f t="shared" si="42"/>
        <v>n</v>
      </c>
      <c r="AM176" s="39" t="str">
        <f t="shared" si="43"/>
        <v>Mortality</v>
      </c>
      <c r="AN176" s="48" t="s">
        <v>71</v>
      </c>
      <c r="AO176" s="49">
        <f t="shared" si="44"/>
        <v>24</v>
      </c>
      <c r="AP176" s="48" t="s">
        <v>72</v>
      </c>
      <c r="AQ176" s="43"/>
      <c r="AR176" s="50">
        <f t="shared" si="45"/>
        <v>9710</v>
      </c>
      <c r="AS176"/>
      <c r="AT176"/>
      <c r="AU176"/>
      <c r="AV176"/>
    </row>
    <row r="177" spans="1:49">
      <c r="A177" s="37" t="s">
        <v>626</v>
      </c>
      <c r="B177" s="38">
        <v>210</v>
      </c>
      <c r="C177" s="43"/>
      <c r="D177" s="40" t="s">
        <v>214</v>
      </c>
      <c r="E177" s="41" t="s">
        <v>624</v>
      </c>
      <c r="F177" s="40" t="s">
        <v>321</v>
      </c>
      <c r="G177" s="40" t="s">
        <v>347</v>
      </c>
      <c r="H177" s="38" t="s">
        <v>61</v>
      </c>
      <c r="I177" s="42" t="s">
        <v>340</v>
      </c>
      <c r="J177" s="43"/>
      <c r="K177" s="42" t="s">
        <v>63</v>
      </c>
      <c r="L177" s="42" t="s">
        <v>63</v>
      </c>
      <c r="M177" s="42" t="s">
        <v>64</v>
      </c>
      <c r="N177" s="42">
        <v>48</v>
      </c>
      <c r="O177" s="42" t="s">
        <v>95</v>
      </c>
      <c r="P177" s="44" t="s">
        <v>96</v>
      </c>
      <c r="Q177" s="43"/>
      <c r="R177" s="38" t="s">
        <v>67</v>
      </c>
      <c r="S177" s="38" t="s">
        <v>67</v>
      </c>
      <c r="T177" s="38">
        <v>72100</v>
      </c>
      <c r="U177" s="40" t="s">
        <v>627</v>
      </c>
      <c r="V177" s="40" t="s">
        <v>219</v>
      </c>
      <c r="W177" s="40" t="s">
        <v>214</v>
      </c>
      <c r="X177" s="40">
        <v>6.5</v>
      </c>
      <c r="Y177" s="38"/>
      <c r="Z177" s="38">
        <v>20</v>
      </c>
      <c r="AA177" s="43"/>
      <c r="AB177" s="38" t="str">
        <f t="shared" si="37"/>
        <v>LC50</v>
      </c>
      <c r="AC177" s="38">
        <f t="shared" si="48"/>
        <v>5</v>
      </c>
      <c r="AD177" s="45">
        <f t="shared" si="38"/>
        <v>14420</v>
      </c>
      <c r="AE177" s="46" t="s">
        <v>99</v>
      </c>
      <c r="AF177" s="38">
        <f t="shared" si="35"/>
        <v>2</v>
      </c>
      <c r="AG177" s="45">
        <f t="shared" si="39"/>
        <v>7210</v>
      </c>
      <c r="AH177" s="43"/>
      <c r="AI177" s="47" t="str">
        <f t="shared" si="40"/>
        <v>LC50</v>
      </c>
      <c r="AJ177" s="48" t="s">
        <v>100</v>
      </c>
      <c r="AK177" s="48" t="str">
        <f t="shared" si="41"/>
        <v xml:space="preserve">Acute </v>
      </c>
      <c r="AL177" s="48" t="str">
        <f t="shared" si="42"/>
        <v>n</v>
      </c>
      <c r="AM177" s="39" t="str">
        <f t="shared" si="43"/>
        <v>Mortality</v>
      </c>
      <c r="AN177" s="48" t="s">
        <v>71</v>
      </c>
      <c r="AO177" s="49">
        <f t="shared" si="44"/>
        <v>48</v>
      </c>
      <c r="AP177" s="48" t="s">
        <v>114</v>
      </c>
      <c r="AQ177" s="43"/>
      <c r="AR177" s="50">
        <f t="shared" si="45"/>
        <v>7210</v>
      </c>
      <c r="AS177"/>
      <c r="AT177"/>
      <c r="AU177"/>
      <c r="AV177"/>
    </row>
    <row r="178" spans="1:49">
      <c r="A178" s="37" t="s">
        <v>628</v>
      </c>
      <c r="B178" s="38">
        <v>210</v>
      </c>
      <c r="C178" s="43"/>
      <c r="D178" s="40" t="s">
        <v>214</v>
      </c>
      <c r="E178" s="41" t="s">
        <v>624</v>
      </c>
      <c r="F178" s="40" t="s">
        <v>321</v>
      </c>
      <c r="G178" s="40" t="s">
        <v>347</v>
      </c>
      <c r="H178" s="38" t="s">
        <v>61</v>
      </c>
      <c r="I178" s="42" t="s">
        <v>340</v>
      </c>
      <c r="J178" s="43"/>
      <c r="K178" s="42" t="s">
        <v>63</v>
      </c>
      <c r="L178" s="42" t="s">
        <v>63</v>
      </c>
      <c r="M178" s="42" t="s">
        <v>64</v>
      </c>
      <c r="N178" s="42">
        <v>72</v>
      </c>
      <c r="O178" s="42" t="s">
        <v>95</v>
      </c>
      <c r="P178" s="44" t="s">
        <v>96</v>
      </c>
      <c r="Q178" s="43"/>
      <c r="R178" s="38" t="s">
        <v>67</v>
      </c>
      <c r="S178" s="38" t="s">
        <v>67</v>
      </c>
      <c r="T178" s="38">
        <v>4310</v>
      </c>
      <c r="U178" s="40" t="s">
        <v>629</v>
      </c>
      <c r="V178" s="40" t="s">
        <v>219</v>
      </c>
      <c r="W178" s="40" t="s">
        <v>214</v>
      </c>
      <c r="X178" s="40">
        <v>6.5</v>
      </c>
      <c r="Y178" s="38"/>
      <c r="Z178" s="38">
        <v>20</v>
      </c>
      <c r="AA178" s="43"/>
      <c r="AB178" s="38" t="str">
        <f t="shared" si="37"/>
        <v>LC50</v>
      </c>
      <c r="AC178" s="38">
        <f t="shared" si="48"/>
        <v>5</v>
      </c>
      <c r="AD178" s="45">
        <f t="shared" si="38"/>
        <v>862</v>
      </c>
      <c r="AE178" s="46" t="s">
        <v>99</v>
      </c>
      <c r="AF178" s="38">
        <f t="shared" si="35"/>
        <v>2</v>
      </c>
      <c r="AG178" s="45">
        <f t="shared" si="39"/>
        <v>431</v>
      </c>
      <c r="AH178" s="43"/>
      <c r="AI178" s="47" t="str">
        <f t="shared" si="40"/>
        <v>LC50</v>
      </c>
      <c r="AJ178" s="48" t="s">
        <v>100</v>
      </c>
      <c r="AK178" s="48" t="str">
        <f t="shared" si="41"/>
        <v xml:space="preserve">Acute </v>
      </c>
      <c r="AL178" s="48" t="str">
        <f t="shared" si="42"/>
        <v>n</v>
      </c>
      <c r="AM178" s="39" t="str">
        <f t="shared" si="43"/>
        <v>Mortality</v>
      </c>
      <c r="AN178" s="48" t="s">
        <v>71</v>
      </c>
      <c r="AO178" s="49">
        <f t="shared" si="44"/>
        <v>72</v>
      </c>
      <c r="AP178" s="48" t="s">
        <v>208</v>
      </c>
      <c r="AQ178" s="43"/>
      <c r="AR178" s="50">
        <f t="shared" si="45"/>
        <v>431</v>
      </c>
      <c r="AS178"/>
      <c r="AT178"/>
      <c r="AU178"/>
      <c r="AV178"/>
    </row>
    <row r="179" spans="1:49">
      <c r="A179" s="37" t="s">
        <v>630</v>
      </c>
      <c r="B179" s="38">
        <v>210</v>
      </c>
      <c r="C179" s="43"/>
      <c r="D179" s="40" t="s">
        <v>214</v>
      </c>
      <c r="E179" s="41" t="s">
        <v>624</v>
      </c>
      <c r="F179" s="40" t="s">
        <v>321</v>
      </c>
      <c r="G179" s="40" t="s">
        <v>347</v>
      </c>
      <c r="H179" s="38" t="s">
        <v>61</v>
      </c>
      <c r="I179" s="42" t="s">
        <v>340</v>
      </c>
      <c r="J179" s="43"/>
      <c r="K179" s="42" t="s">
        <v>63</v>
      </c>
      <c r="L179" s="42" t="s">
        <v>63</v>
      </c>
      <c r="M179" s="42" t="s">
        <v>64</v>
      </c>
      <c r="N179" s="42">
        <v>96</v>
      </c>
      <c r="O179" s="42" t="s">
        <v>95</v>
      </c>
      <c r="P179" s="44" t="s">
        <v>96</v>
      </c>
      <c r="Q179" s="43"/>
      <c r="R179" s="38" t="s">
        <v>67</v>
      </c>
      <c r="S179" s="38" t="s">
        <v>67</v>
      </c>
      <c r="T179" s="38">
        <v>1710</v>
      </c>
      <c r="U179" s="40" t="s">
        <v>631</v>
      </c>
      <c r="V179" s="40" t="s">
        <v>219</v>
      </c>
      <c r="W179" s="40" t="s">
        <v>214</v>
      </c>
      <c r="X179" s="40">
        <v>6.5</v>
      </c>
      <c r="Y179" s="38"/>
      <c r="Z179" s="38">
        <v>20</v>
      </c>
      <c r="AA179" s="43"/>
      <c r="AB179" s="38" t="str">
        <f t="shared" si="37"/>
        <v>LC50</v>
      </c>
      <c r="AC179" s="38">
        <f t="shared" si="48"/>
        <v>5</v>
      </c>
      <c r="AD179" s="45">
        <f t="shared" si="38"/>
        <v>342</v>
      </c>
      <c r="AE179" s="46" t="s">
        <v>99</v>
      </c>
      <c r="AF179" s="38">
        <f t="shared" si="35"/>
        <v>2</v>
      </c>
      <c r="AG179" s="45">
        <f t="shared" si="39"/>
        <v>171</v>
      </c>
      <c r="AH179" s="43"/>
      <c r="AI179" s="47" t="str">
        <f t="shared" si="40"/>
        <v>LC50</v>
      </c>
      <c r="AJ179" s="48" t="s">
        <v>100</v>
      </c>
      <c r="AK179" s="48" t="str">
        <f t="shared" si="41"/>
        <v xml:space="preserve">Acute </v>
      </c>
      <c r="AL179" s="48" t="str">
        <f t="shared" si="42"/>
        <v>n</v>
      </c>
      <c r="AM179" s="39" t="str">
        <f t="shared" si="43"/>
        <v>Mortality</v>
      </c>
      <c r="AN179" s="48" t="s">
        <v>71</v>
      </c>
      <c r="AO179" s="49">
        <f t="shared" si="44"/>
        <v>96</v>
      </c>
      <c r="AP179" s="48" t="s">
        <v>205</v>
      </c>
      <c r="AQ179" s="43"/>
      <c r="AR179" s="50">
        <f t="shared" si="45"/>
        <v>171</v>
      </c>
      <c r="AS179"/>
      <c r="AT179"/>
      <c r="AU179"/>
      <c r="AV179"/>
    </row>
    <row r="180" spans="1:49">
      <c r="A180" s="37" t="s">
        <v>632</v>
      </c>
      <c r="B180" s="38">
        <v>169</v>
      </c>
      <c r="C180" s="43"/>
      <c r="D180" s="40" t="s">
        <v>108</v>
      </c>
      <c r="E180" s="41" t="s">
        <v>633</v>
      </c>
      <c r="F180" s="40" t="s">
        <v>321</v>
      </c>
      <c r="G180" s="40" t="s">
        <v>347</v>
      </c>
      <c r="H180" s="38" t="s">
        <v>61</v>
      </c>
      <c r="I180" s="42" t="s">
        <v>634</v>
      </c>
      <c r="J180" s="43"/>
      <c r="K180" s="42" t="s">
        <v>635</v>
      </c>
      <c r="L180" s="42" t="s">
        <v>635</v>
      </c>
      <c r="M180" s="42" t="s">
        <v>85</v>
      </c>
      <c r="N180" s="42">
        <v>40</v>
      </c>
      <c r="O180" s="42" t="s">
        <v>636</v>
      </c>
      <c r="P180" s="44" t="s">
        <v>99</v>
      </c>
      <c r="Q180" s="43"/>
      <c r="R180" s="38" t="s">
        <v>67</v>
      </c>
      <c r="S180" s="38" t="s">
        <v>67</v>
      </c>
      <c r="T180" s="38">
        <v>5000</v>
      </c>
      <c r="U180" s="40" t="s">
        <v>637</v>
      </c>
      <c r="V180" s="40" t="s">
        <v>391</v>
      </c>
      <c r="W180" s="40" t="s">
        <v>108</v>
      </c>
      <c r="X180" s="40">
        <v>9</v>
      </c>
      <c r="Y180" s="38"/>
      <c r="Z180" s="38"/>
      <c r="AA180" s="43"/>
      <c r="AB180" s="38" t="str">
        <f t="shared" si="37"/>
        <v>NOEC</v>
      </c>
      <c r="AC180" s="38">
        <f t="shared" si="48"/>
        <v>1</v>
      </c>
      <c r="AD180" s="45">
        <f t="shared" si="38"/>
        <v>5000</v>
      </c>
      <c r="AE180" s="46" t="str">
        <f t="shared" si="47"/>
        <v>Acute</v>
      </c>
      <c r="AF180" s="38">
        <f t="shared" si="35"/>
        <v>2</v>
      </c>
      <c r="AG180" s="45">
        <f t="shared" si="39"/>
        <v>2500</v>
      </c>
      <c r="AH180" s="43"/>
      <c r="AI180" s="47" t="str">
        <f t="shared" si="40"/>
        <v>NOEC</v>
      </c>
      <c r="AJ180" s="48" t="s">
        <v>100</v>
      </c>
      <c r="AK180" s="48" t="str">
        <f t="shared" si="41"/>
        <v>Acute</v>
      </c>
      <c r="AL180" s="48" t="str">
        <f t="shared" si="42"/>
        <v>n</v>
      </c>
      <c r="AM180" s="39" t="str">
        <f t="shared" si="43"/>
        <v>fertilisation</v>
      </c>
      <c r="AN180" s="48" t="s">
        <v>71</v>
      </c>
      <c r="AO180" s="49">
        <f t="shared" si="44"/>
        <v>40</v>
      </c>
      <c r="AP180" s="48" t="s">
        <v>72</v>
      </c>
      <c r="AQ180" s="43"/>
      <c r="AR180" s="50">
        <f t="shared" si="45"/>
        <v>2500</v>
      </c>
      <c r="AS180"/>
      <c r="AT180"/>
      <c r="AU180"/>
      <c r="AV180"/>
    </row>
    <row r="181" spans="1:49">
      <c r="A181" s="37" t="s">
        <v>638</v>
      </c>
      <c r="B181" s="38">
        <v>169</v>
      </c>
      <c r="C181" s="43"/>
      <c r="D181" s="40" t="s">
        <v>108</v>
      </c>
      <c r="E181" s="65" t="s">
        <v>633</v>
      </c>
      <c r="F181" s="40" t="s">
        <v>321</v>
      </c>
      <c r="G181" s="40" t="s">
        <v>347</v>
      </c>
      <c r="H181" s="38" t="s">
        <v>61</v>
      </c>
      <c r="I181" s="40" t="s">
        <v>639</v>
      </c>
      <c r="J181" s="43"/>
      <c r="K181" s="40" t="s">
        <v>635</v>
      </c>
      <c r="L181" s="40" t="s">
        <v>635</v>
      </c>
      <c r="M181" s="40" t="s">
        <v>85</v>
      </c>
      <c r="N181" s="40">
        <v>40</v>
      </c>
      <c r="O181" s="40" t="s">
        <v>636</v>
      </c>
      <c r="P181" s="44" t="s">
        <v>99</v>
      </c>
      <c r="Q181" s="43"/>
      <c r="R181" s="38" t="s">
        <v>67</v>
      </c>
      <c r="S181" s="38" t="s">
        <v>67</v>
      </c>
      <c r="T181" s="38">
        <v>1000</v>
      </c>
      <c r="U181" s="40" t="s">
        <v>640</v>
      </c>
      <c r="V181" s="40" t="s">
        <v>391</v>
      </c>
      <c r="W181" s="40" t="s">
        <v>108</v>
      </c>
      <c r="X181" s="40">
        <v>9</v>
      </c>
      <c r="Y181" s="38"/>
      <c r="Z181" s="38"/>
      <c r="AA181" s="43"/>
      <c r="AB181" s="38" t="str">
        <f t="shared" si="37"/>
        <v>NOEC</v>
      </c>
      <c r="AC181" s="38">
        <f t="shared" si="48"/>
        <v>1</v>
      </c>
      <c r="AD181" s="45">
        <f t="shared" si="38"/>
        <v>1000</v>
      </c>
      <c r="AE181" s="46" t="str">
        <f t="shared" si="47"/>
        <v>Acute</v>
      </c>
      <c r="AF181" s="38">
        <f t="shared" si="35"/>
        <v>2</v>
      </c>
      <c r="AG181" s="45">
        <f t="shared" si="39"/>
        <v>500</v>
      </c>
      <c r="AH181" s="43"/>
      <c r="AI181" s="66" t="str">
        <f t="shared" si="40"/>
        <v>NOEC</v>
      </c>
      <c r="AJ181" s="48" t="s">
        <v>100</v>
      </c>
      <c r="AK181" s="48" t="str">
        <f t="shared" si="41"/>
        <v>Acute</v>
      </c>
      <c r="AL181" s="48" t="str">
        <f t="shared" si="42"/>
        <v>n</v>
      </c>
      <c r="AM181" s="39" t="str">
        <f t="shared" si="43"/>
        <v>fertilisation</v>
      </c>
      <c r="AN181" s="48" t="s">
        <v>71</v>
      </c>
      <c r="AO181" s="49">
        <f t="shared" si="44"/>
        <v>40</v>
      </c>
      <c r="AP181" s="48" t="s">
        <v>72</v>
      </c>
      <c r="AQ181" s="43"/>
      <c r="AR181" s="50">
        <f t="shared" si="45"/>
        <v>500</v>
      </c>
      <c r="AS181"/>
      <c r="AT181"/>
      <c r="AU181"/>
      <c r="AV181"/>
    </row>
    <row r="182" spans="1:49">
      <c r="A182" s="37" t="s">
        <v>641</v>
      </c>
      <c r="B182" s="38">
        <v>169</v>
      </c>
      <c r="C182" s="43"/>
      <c r="D182" s="40" t="s">
        <v>108</v>
      </c>
      <c r="E182" s="65" t="s">
        <v>633</v>
      </c>
      <c r="F182" s="40" t="s">
        <v>321</v>
      </c>
      <c r="G182" s="40" t="s">
        <v>347</v>
      </c>
      <c r="H182" s="38" t="s">
        <v>61</v>
      </c>
      <c r="I182" s="40" t="s">
        <v>642</v>
      </c>
      <c r="J182" s="43"/>
      <c r="K182" s="40" t="s">
        <v>635</v>
      </c>
      <c r="L182" s="40" t="s">
        <v>635</v>
      </c>
      <c r="M182" s="40" t="s">
        <v>85</v>
      </c>
      <c r="N182" s="40">
        <v>40</v>
      </c>
      <c r="O182" s="40" t="s">
        <v>636</v>
      </c>
      <c r="P182" s="44" t="s">
        <v>99</v>
      </c>
      <c r="Q182" s="43"/>
      <c r="R182" s="38" t="s">
        <v>67</v>
      </c>
      <c r="S182" s="38" t="s">
        <v>67</v>
      </c>
      <c r="T182" s="38">
        <v>5000</v>
      </c>
      <c r="U182" s="40" t="s">
        <v>643</v>
      </c>
      <c r="V182" s="40" t="s">
        <v>391</v>
      </c>
      <c r="W182" s="40" t="s">
        <v>108</v>
      </c>
      <c r="X182" s="40">
        <v>9</v>
      </c>
      <c r="Y182" s="38"/>
      <c r="Z182" s="38"/>
      <c r="AA182" s="43"/>
      <c r="AB182" s="38" t="str">
        <f t="shared" si="37"/>
        <v>NOEC</v>
      </c>
      <c r="AC182" s="38">
        <f t="shared" si="48"/>
        <v>1</v>
      </c>
      <c r="AD182" s="45">
        <f t="shared" si="38"/>
        <v>5000</v>
      </c>
      <c r="AE182" s="46" t="str">
        <f t="shared" si="47"/>
        <v>Acute</v>
      </c>
      <c r="AF182" s="38">
        <f t="shared" si="35"/>
        <v>2</v>
      </c>
      <c r="AG182" s="45">
        <f t="shared" si="39"/>
        <v>2500</v>
      </c>
      <c r="AH182" s="43"/>
      <c r="AI182" s="66" t="str">
        <f t="shared" si="40"/>
        <v>NOEC</v>
      </c>
      <c r="AJ182" s="48" t="s">
        <v>100</v>
      </c>
      <c r="AK182" s="48" t="str">
        <f t="shared" si="41"/>
        <v>Acute</v>
      </c>
      <c r="AL182" s="48" t="str">
        <f t="shared" si="42"/>
        <v>n</v>
      </c>
      <c r="AM182" s="39" t="str">
        <f t="shared" si="43"/>
        <v>fertilisation</v>
      </c>
      <c r="AN182" s="48" t="s">
        <v>71</v>
      </c>
      <c r="AO182" s="49">
        <f t="shared" si="44"/>
        <v>40</v>
      </c>
      <c r="AP182" s="48" t="s">
        <v>72</v>
      </c>
      <c r="AQ182" s="43"/>
      <c r="AR182" s="50">
        <f t="shared" si="45"/>
        <v>2500</v>
      </c>
      <c r="AS182"/>
      <c r="AT182"/>
      <c r="AU182"/>
      <c r="AV182"/>
    </row>
    <row r="183" spans="1:49">
      <c r="A183" s="37" t="s">
        <v>644</v>
      </c>
      <c r="B183" s="38">
        <v>165</v>
      </c>
      <c r="C183" s="43"/>
      <c r="D183" s="40" t="s">
        <v>108</v>
      </c>
      <c r="E183" s="65" t="s">
        <v>645</v>
      </c>
      <c r="F183" s="40" t="s">
        <v>321</v>
      </c>
      <c r="G183" s="40" t="s">
        <v>347</v>
      </c>
      <c r="H183" s="38" t="s">
        <v>61</v>
      </c>
      <c r="I183" s="40" t="s">
        <v>646</v>
      </c>
      <c r="J183" s="43"/>
      <c r="K183" s="40" t="s">
        <v>63</v>
      </c>
      <c r="L183" s="40" t="s">
        <v>63</v>
      </c>
      <c r="M183" s="40" t="s">
        <v>64</v>
      </c>
      <c r="N183" s="40">
        <v>96</v>
      </c>
      <c r="O183" s="40" t="s">
        <v>95</v>
      </c>
      <c r="P183" s="44" t="s">
        <v>96</v>
      </c>
      <c r="Q183" s="43"/>
      <c r="R183" s="38" t="s">
        <v>67</v>
      </c>
      <c r="S183" s="38" t="s">
        <v>67</v>
      </c>
      <c r="T183" s="38">
        <v>47000</v>
      </c>
      <c r="U183" s="40" t="s">
        <v>647</v>
      </c>
      <c r="V183" s="40" t="s">
        <v>87</v>
      </c>
      <c r="W183" s="40" t="s">
        <v>108</v>
      </c>
      <c r="X183" s="40">
        <v>6.2</v>
      </c>
      <c r="Y183" s="38"/>
      <c r="Z183" s="38">
        <v>287</v>
      </c>
      <c r="AA183" s="43"/>
      <c r="AB183" s="38" t="str">
        <f t="shared" si="37"/>
        <v>LC50</v>
      </c>
      <c r="AC183" s="38">
        <f t="shared" si="48"/>
        <v>5</v>
      </c>
      <c r="AD183" s="45">
        <f t="shared" si="38"/>
        <v>9400</v>
      </c>
      <c r="AE183" s="46" t="s">
        <v>99</v>
      </c>
      <c r="AF183" s="38">
        <f t="shared" si="35"/>
        <v>2</v>
      </c>
      <c r="AG183" s="45">
        <f t="shared" si="39"/>
        <v>4700</v>
      </c>
      <c r="AH183" s="43"/>
      <c r="AI183" s="66" t="str">
        <f t="shared" si="40"/>
        <v>LC50</v>
      </c>
      <c r="AJ183" s="48" t="s">
        <v>100</v>
      </c>
      <c r="AK183" s="48" t="str">
        <f t="shared" si="41"/>
        <v xml:space="preserve">Acute </v>
      </c>
      <c r="AL183" s="48" t="str">
        <f t="shared" si="42"/>
        <v>n</v>
      </c>
      <c r="AM183" s="39" t="str">
        <f t="shared" si="43"/>
        <v>Mortality</v>
      </c>
      <c r="AN183" s="48" t="s">
        <v>71</v>
      </c>
      <c r="AO183" s="49">
        <f t="shared" si="44"/>
        <v>96</v>
      </c>
      <c r="AP183" s="48" t="s">
        <v>72</v>
      </c>
      <c r="AQ183" s="43"/>
      <c r="AR183" s="50">
        <f t="shared" si="45"/>
        <v>4700</v>
      </c>
      <c r="AS183"/>
      <c r="AT183"/>
      <c r="AU183"/>
      <c r="AV183"/>
    </row>
    <row r="184" spans="1:49">
      <c r="A184" s="37" t="s">
        <v>648</v>
      </c>
      <c r="B184" s="38">
        <v>165</v>
      </c>
      <c r="C184" s="43"/>
      <c r="D184" s="40" t="s">
        <v>108</v>
      </c>
      <c r="E184" s="65" t="s">
        <v>645</v>
      </c>
      <c r="F184" s="40" t="s">
        <v>321</v>
      </c>
      <c r="G184" s="40" t="s">
        <v>347</v>
      </c>
      <c r="H184" s="38" t="s">
        <v>61</v>
      </c>
      <c r="I184" s="40" t="s">
        <v>646</v>
      </c>
      <c r="J184" s="43"/>
      <c r="K184" s="40" t="s">
        <v>63</v>
      </c>
      <c r="L184" s="40" t="s">
        <v>63</v>
      </c>
      <c r="M184" s="40" t="s">
        <v>64</v>
      </c>
      <c r="N184" s="40">
        <v>96</v>
      </c>
      <c r="O184" s="40" t="s">
        <v>95</v>
      </c>
      <c r="P184" s="44" t="s">
        <v>96</v>
      </c>
      <c r="Q184" s="43"/>
      <c r="R184" s="38" t="s">
        <v>67</v>
      </c>
      <c r="S184" s="38" t="s">
        <v>67</v>
      </c>
      <c r="T184" s="38">
        <v>240</v>
      </c>
      <c r="U184" s="40" t="s">
        <v>649</v>
      </c>
      <c r="V184" s="40" t="s">
        <v>87</v>
      </c>
      <c r="W184" s="40" t="s">
        <v>108</v>
      </c>
      <c r="X184" s="40">
        <v>6.2</v>
      </c>
      <c r="Y184" s="39"/>
      <c r="Z184" s="38">
        <v>287</v>
      </c>
      <c r="AA184" s="43"/>
      <c r="AB184" s="38" t="str">
        <f t="shared" si="37"/>
        <v>LC50</v>
      </c>
      <c r="AC184" s="38">
        <f t="shared" si="48"/>
        <v>5</v>
      </c>
      <c r="AD184" s="45">
        <f t="shared" si="38"/>
        <v>48</v>
      </c>
      <c r="AE184" s="46" t="s">
        <v>99</v>
      </c>
      <c r="AF184" s="38">
        <f t="shared" si="35"/>
        <v>2</v>
      </c>
      <c r="AG184" s="45">
        <f t="shared" si="39"/>
        <v>24</v>
      </c>
      <c r="AH184" s="43"/>
      <c r="AI184" s="66" t="str">
        <f t="shared" si="40"/>
        <v>LC50</v>
      </c>
      <c r="AJ184" s="48" t="s">
        <v>100</v>
      </c>
      <c r="AK184" s="48" t="str">
        <f t="shared" si="41"/>
        <v xml:space="preserve">Acute </v>
      </c>
      <c r="AL184" s="48" t="str">
        <f t="shared" si="42"/>
        <v>n</v>
      </c>
      <c r="AM184" s="39" t="str">
        <f t="shared" si="43"/>
        <v>Mortality</v>
      </c>
      <c r="AN184" s="48" t="s">
        <v>71</v>
      </c>
      <c r="AO184" s="49">
        <f t="shared" si="44"/>
        <v>96</v>
      </c>
      <c r="AP184" s="48" t="s">
        <v>72</v>
      </c>
      <c r="AQ184" s="43"/>
      <c r="AR184" s="50">
        <f t="shared" si="45"/>
        <v>24</v>
      </c>
      <c r="AS184"/>
      <c r="AT184"/>
      <c r="AU184"/>
      <c r="AV184"/>
    </row>
    <row r="185" spans="1:49">
      <c r="A185" s="37" t="s">
        <v>650</v>
      </c>
      <c r="B185" s="38">
        <v>194</v>
      </c>
      <c r="C185" s="43"/>
      <c r="D185" s="40" t="s">
        <v>108</v>
      </c>
      <c r="E185" s="65" t="s">
        <v>651</v>
      </c>
      <c r="F185" s="40" t="s">
        <v>652</v>
      </c>
      <c r="G185" s="40" t="s">
        <v>653</v>
      </c>
      <c r="H185" s="38" t="s">
        <v>370</v>
      </c>
      <c r="I185" s="40" t="s">
        <v>654</v>
      </c>
      <c r="J185" s="43"/>
      <c r="K185" s="40" t="s">
        <v>655</v>
      </c>
      <c r="L185" s="40" t="s">
        <v>655</v>
      </c>
      <c r="M185" s="40" t="s">
        <v>125</v>
      </c>
      <c r="N185" s="40">
        <v>72</v>
      </c>
      <c r="O185" s="40" t="s">
        <v>95</v>
      </c>
      <c r="P185" s="44" t="s">
        <v>66</v>
      </c>
      <c r="Q185" s="43"/>
      <c r="R185" s="38" t="s">
        <v>67</v>
      </c>
      <c r="S185" s="38" t="s">
        <v>67</v>
      </c>
      <c r="T185" s="38">
        <v>6900</v>
      </c>
      <c r="U185" s="40" t="s">
        <v>656</v>
      </c>
      <c r="V185" s="40" t="s">
        <v>657</v>
      </c>
      <c r="W185" s="40" t="s">
        <v>108</v>
      </c>
      <c r="X185" s="40" t="s">
        <v>658</v>
      </c>
      <c r="Y185" s="38"/>
      <c r="Z185" s="38"/>
      <c r="AA185" s="43"/>
      <c r="AB185" s="38" t="str">
        <f t="shared" si="37"/>
        <v>EC50</v>
      </c>
      <c r="AC185" s="38">
        <f t="shared" si="48"/>
        <v>5</v>
      </c>
      <c r="AD185" s="45">
        <f t="shared" si="38"/>
        <v>1380</v>
      </c>
      <c r="AE185" s="46" t="s">
        <v>66</v>
      </c>
      <c r="AF185" s="38">
        <f t="shared" si="35"/>
        <v>1</v>
      </c>
      <c r="AG185" s="45">
        <f t="shared" si="39"/>
        <v>1380</v>
      </c>
      <c r="AH185" s="43"/>
      <c r="AI185" s="66" t="str">
        <f t="shared" si="40"/>
        <v>EC50</v>
      </c>
      <c r="AJ185" s="48" t="s">
        <v>100</v>
      </c>
      <c r="AK185" s="48" t="str">
        <f t="shared" si="41"/>
        <v>Chronic</v>
      </c>
      <c r="AL185" s="48" t="str">
        <f t="shared" si="42"/>
        <v>y</v>
      </c>
      <c r="AM185" s="39" t="str">
        <f t="shared" si="43"/>
        <v>growth rate</v>
      </c>
      <c r="AN185" s="48" t="s">
        <v>71</v>
      </c>
      <c r="AO185" s="49">
        <f t="shared" si="44"/>
        <v>72</v>
      </c>
      <c r="AP185" s="48" t="s">
        <v>72</v>
      </c>
      <c r="AQ185" s="43"/>
      <c r="AR185" s="50">
        <f t="shared" si="45"/>
        <v>1380</v>
      </c>
      <c r="AS185"/>
      <c r="AT185"/>
      <c r="AU185"/>
      <c r="AV185"/>
    </row>
    <row r="186" spans="1:49">
      <c r="A186" s="37" t="s">
        <v>659</v>
      </c>
      <c r="B186" s="38">
        <v>194</v>
      </c>
      <c r="C186" s="43"/>
      <c r="D186" s="40" t="s">
        <v>108</v>
      </c>
      <c r="E186" s="65" t="s">
        <v>651</v>
      </c>
      <c r="F186" s="40" t="s">
        <v>652</v>
      </c>
      <c r="G186" s="40" t="s">
        <v>653</v>
      </c>
      <c r="H186" s="38" t="s">
        <v>370</v>
      </c>
      <c r="I186" s="40" t="s">
        <v>654</v>
      </c>
      <c r="J186" s="43"/>
      <c r="K186" s="40" t="s">
        <v>655</v>
      </c>
      <c r="L186" s="40" t="s">
        <v>655</v>
      </c>
      <c r="M186" s="40" t="s">
        <v>85</v>
      </c>
      <c r="N186" s="40">
        <v>72</v>
      </c>
      <c r="O186" s="40" t="s">
        <v>95</v>
      </c>
      <c r="P186" s="44" t="s">
        <v>66</v>
      </c>
      <c r="Q186" s="43"/>
      <c r="R186" s="38" t="s">
        <v>67</v>
      </c>
      <c r="S186" s="38" t="s">
        <v>67</v>
      </c>
      <c r="T186" s="38">
        <v>3800</v>
      </c>
      <c r="U186" s="40" t="s">
        <v>660</v>
      </c>
      <c r="V186" s="40" t="s">
        <v>657</v>
      </c>
      <c r="W186" s="40" t="s">
        <v>108</v>
      </c>
      <c r="X186" s="40" t="s">
        <v>658</v>
      </c>
      <c r="Y186" s="38"/>
      <c r="Z186" s="38"/>
      <c r="AA186" s="43"/>
      <c r="AB186" s="38" t="str">
        <f t="shared" si="37"/>
        <v>NOEC</v>
      </c>
      <c r="AC186" s="38">
        <f t="shared" si="48"/>
        <v>1</v>
      </c>
      <c r="AD186" s="45">
        <f t="shared" si="38"/>
        <v>3800</v>
      </c>
      <c r="AE186" s="46" t="s">
        <v>66</v>
      </c>
      <c r="AF186" s="38">
        <f t="shared" si="35"/>
        <v>1</v>
      </c>
      <c r="AG186" s="45">
        <f t="shared" si="39"/>
        <v>3800</v>
      </c>
      <c r="AH186" s="43"/>
      <c r="AI186" s="66" t="str">
        <f t="shared" si="40"/>
        <v>NOEC</v>
      </c>
      <c r="AJ186" s="48" t="s">
        <v>70</v>
      </c>
      <c r="AK186" s="48" t="str">
        <f t="shared" si="41"/>
        <v>Chronic</v>
      </c>
      <c r="AL186" s="48" t="str">
        <f t="shared" si="42"/>
        <v>y</v>
      </c>
      <c r="AM186" s="39" t="str">
        <f t="shared" si="43"/>
        <v>growth rate</v>
      </c>
      <c r="AN186" s="48" t="s">
        <v>71</v>
      </c>
      <c r="AO186" s="49">
        <f t="shared" si="44"/>
        <v>72</v>
      </c>
      <c r="AP186" s="48" t="s">
        <v>72</v>
      </c>
      <c r="AQ186" s="48"/>
      <c r="AR186" s="50">
        <f t="shared" si="45"/>
        <v>3800</v>
      </c>
      <c r="AS186" s="2"/>
      <c r="AU186" s="9"/>
      <c r="AV186" s="2">
        <v>1</v>
      </c>
      <c r="AW186" t="s">
        <v>661</v>
      </c>
    </row>
    <row r="187" spans="1:49">
      <c r="A187" s="37" t="s">
        <v>659</v>
      </c>
      <c r="B187" s="38">
        <v>194</v>
      </c>
      <c r="C187" s="43"/>
      <c r="D187" s="40" t="s">
        <v>108</v>
      </c>
      <c r="E187" s="65" t="s">
        <v>651</v>
      </c>
      <c r="F187" s="40" t="s">
        <v>652</v>
      </c>
      <c r="G187" s="40" t="s">
        <v>653</v>
      </c>
      <c r="H187" s="38" t="s">
        <v>370</v>
      </c>
      <c r="I187" s="40" t="s">
        <v>654</v>
      </c>
      <c r="J187" s="43"/>
      <c r="K187" s="40" t="s">
        <v>662</v>
      </c>
      <c r="L187" s="40" t="s">
        <v>662</v>
      </c>
      <c r="M187" s="40" t="s">
        <v>125</v>
      </c>
      <c r="N187" s="40">
        <v>72</v>
      </c>
      <c r="O187" s="40" t="s">
        <v>95</v>
      </c>
      <c r="P187" s="44" t="s">
        <v>66</v>
      </c>
      <c r="Q187" s="43"/>
      <c r="R187" s="38" t="s">
        <v>67</v>
      </c>
      <c r="S187" s="38" t="s">
        <v>67</v>
      </c>
      <c r="T187" s="38">
        <v>3800</v>
      </c>
      <c r="U187" s="40" t="s">
        <v>660</v>
      </c>
      <c r="V187" s="40" t="s">
        <v>657</v>
      </c>
      <c r="W187" s="40" t="s">
        <v>108</v>
      </c>
      <c r="X187" s="40" t="s">
        <v>658</v>
      </c>
      <c r="Y187" s="38"/>
      <c r="Z187" s="38"/>
      <c r="AA187" s="43"/>
      <c r="AB187" s="38" t="str">
        <f t="shared" si="37"/>
        <v>EC50</v>
      </c>
      <c r="AC187" s="38">
        <f t="shared" si="48"/>
        <v>5</v>
      </c>
      <c r="AD187" s="45">
        <f t="shared" si="38"/>
        <v>760</v>
      </c>
      <c r="AE187" s="46" t="s">
        <v>66</v>
      </c>
      <c r="AF187" s="38">
        <f t="shared" si="35"/>
        <v>1</v>
      </c>
      <c r="AG187" s="45">
        <f t="shared" si="39"/>
        <v>760</v>
      </c>
      <c r="AH187" s="43"/>
      <c r="AI187" s="66" t="str">
        <f t="shared" si="40"/>
        <v>EC50</v>
      </c>
      <c r="AJ187" s="48" t="s">
        <v>100</v>
      </c>
      <c r="AK187" s="48" t="str">
        <f t="shared" si="41"/>
        <v>Chronic</v>
      </c>
      <c r="AL187" s="48" t="str">
        <f t="shared" si="42"/>
        <v>y</v>
      </c>
      <c r="AM187" s="39" t="str">
        <f t="shared" si="43"/>
        <v>growth (biomass)</v>
      </c>
      <c r="AN187" s="48" t="s">
        <v>263</v>
      </c>
      <c r="AO187" s="49">
        <f t="shared" si="44"/>
        <v>72</v>
      </c>
      <c r="AP187" s="48" t="s">
        <v>264</v>
      </c>
      <c r="AQ187" s="43"/>
      <c r="AR187" s="50">
        <f t="shared" si="45"/>
        <v>760</v>
      </c>
      <c r="AS187"/>
      <c r="AT187"/>
      <c r="AU187"/>
      <c r="AV187"/>
    </row>
    <row r="188" spans="1:49">
      <c r="A188" s="37" t="s">
        <v>663</v>
      </c>
      <c r="B188" s="38">
        <v>194</v>
      </c>
      <c r="C188" s="43"/>
      <c r="D188" s="40" t="s">
        <v>108</v>
      </c>
      <c r="E188" s="65" t="s">
        <v>651</v>
      </c>
      <c r="F188" s="40" t="s">
        <v>652</v>
      </c>
      <c r="G188" s="40" t="s">
        <v>653</v>
      </c>
      <c r="H188" s="38" t="s">
        <v>370</v>
      </c>
      <c r="I188" s="40" t="s">
        <v>654</v>
      </c>
      <c r="J188" s="43"/>
      <c r="K188" s="40" t="s">
        <v>662</v>
      </c>
      <c r="L188" s="40" t="s">
        <v>662</v>
      </c>
      <c r="M188" s="40" t="s">
        <v>85</v>
      </c>
      <c r="N188" s="40">
        <v>72</v>
      </c>
      <c r="O188" s="40" t="s">
        <v>95</v>
      </c>
      <c r="P188" s="44" t="s">
        <v>66</v>
      </c>
      <c r="Q188" s="43"/>
      <c r="R188" s="38" t="s">
        <v>67</v>
      </c>
      <c r="S188" s="38" t="s">
        <v>67</v>
      </c>
      <c r="T188" s="38">
        <v>1100</v>
      </c>
      <c r="U188" s="40" t="s">
        <v>664</v>
      </c>
      <c r="V188" s="40" t="s">
        <v>657</v>
      </c>
      <c r="W188" s="40" t="s">
        <v>108</v>
      </c>
      <c r="X188" s="40" t="s">
        <v>658</v>
      </c>
      <c r="Y188" s="38"/>
      <c r="Z188" s="38"/>
      <c r="AA188" s="43"/>
      <c r="AB188" s="38" t="str">
        <f t="shared" si="37"/>
        <v>NOEC</v>
      </c>
      <c r="AC188" s="38">
        <f t="shared" si="48"/>
        <v>1</v>
      </c>
      <c r="AD188" s="45">
        <f t="shared" si="38"/>
        <v>1100</v>
      </c>
      <c r="AE188" s="46" t="s">
        <v>66</v>
      </c>
      <c r="AF188" s="38">
        <f t="shared" si="35"/>
        <v>1</v>
      </c>
      <c r="AG188" s="45">
        <f t="shared" si="39"/>
        <v>1100</v>
      </c>
      <c r="AH188" s="43"/>
      <c r="AI188" s="66" t="str">
        <f t="shared" si="40"/>
        <v>NOEC</v>
      </c>
      <c r="AJ188" s="48" t="s">
        <v>70</v>
      </c>
      <c r="AK188" s="48" t="str">
        <f t="shared" si="41"/>
        <v>Chronic</v>
      </c>
      <c r="AL188" s="48" t="str">
        <f t="shared" si="42"/>
        <v>y</v>
      </c>
      <c r="AM188" s="39" t="str">
        <f t="shared" si="43"/>
        <v>growth (biomass)</v>
      </c>
      <c r="AN188" s="48" t="s">
        <v>123</v>
      </c>
      <c r="AO188" s="49">
        <f t="shared" si="44"/>
        <v>72</v>
      </c>
      <c r="AP188" s="48" t="s">
        <v>124</v>
      </c>
      <c r="AQ188" s="48"/>
      <c r="AR188" s="50">
        <f t="shared" si="45"/>
        <v>1100</v>
      </c>
      <c r="AS188" s="2"/>
      <c r="AU188" s="50"/>
      <c r="AV188" s="2">
        <v>1</v>
      </c>
      <c r="AW188" t="s">
        <v>661</v>
      </c>
    </row>
    <row r="189" spans="1:49">
      <c r="A189" s="37" t="s">
        <v>665</v>
      </c>
      <c r="B189" s="38">
        <v>171</v>
      </c>
      <c r="C189" s="43"/>
      <c r="D189" s="40" t="s">
        <v>108</v>
      </c>
      <c r="E189" s="65" t="s">
        <v>666</v>
      </c>
      <c r="F189" s="40" t="s">
        <v>321</v>
      </c>
      <c r="G189" s="40" t="s">
        <v>347</v>
      </c>
      <c r="H189" s="38" t="s">
        <v>61</v>
      </c>
      <c r="I189" s="40" t="s">
        <v>340</v>
      </c>
      <c r="J189" s="43"/>
      <c r="K189" s="40" t="s">
        <v>63</v>
      </c>
      <c r="L189" s="40" t="s">
        <v>63</v>
      </c>
      <c r="M189" s="40" t="s">
        <v>64</v>
      </c>
      <c r="N189" s="40">
        <v>96</v>
      </c>
      <c r="O189" s="40" t="s">
        <v>95</v>
      </c>
      <c r="P189" s="44" t="s">
        <v>96</v>
      </c>
      <c r="Q189" s="43"/>
      <c r="R189" s="38" t="s">
        <v>67</v>
      </c>
      <c r="S189" s="38" t="s">
        <v>67</v>
      </c>
      <c r="T189" s="38">
        <v>1750</v>
      </c>
      <c r="U189" s="40" t="s">
        <v>667</v>
      </c>
      <c r="V189" s="40" t="s">
        <v>383</v>
      </c>
      <c r="W189" s="40" t="s">
        <v>108</v>
      </c>
      <c r="X189" s="40">
        <v>7</v>
      </c>
      <c r="Y189" s="38"/>
      <c r="Z189" s="38"/>
      <c r="AA189" s="43"/>
      <c r="AB189" s="38" t="str">
        <f t="shared" si="37"/>
        <v>LC50</v>
      </c>
      <c r="AC189" s="38">
        <f t="shared" si="48"/>
        <v>5</v>
      </c>
      <c r="AD189" s="45">
        <f t="shared" si="38"/>
        <v>350</v>
      </c>
      <c r="AE189" s="46" t="s">
        <v>99</v>
      </c>
      <c r="AF189" s="38">
        <f t="shared" si="35"/>
        <v>2</v>
      </c>
      <c r="AG189" s="45">
        <f t="shared" si="39"/>
        <v>175</v>
      </c>
      <c r="AH189" s="43"/>
      <c r="AI189" s="66" t="str">
        <f t="shared" si="40"/>
        <v>LC50</v>
      </c>
      <c r="AJ189" s="48" t="s">
        <v>100</v>
      </c>
      <c r="AK189" s="48" t="str">
        <f t="shared" si="41"/>
        <v xml:space="preserve">Acute </v>
      </c>
      <c r="AL189" s="48" t="str">
        <f t="shared" si="42"/>
        <v>n</v>
      </c>
      <c r="AM189" s="39" t="str">
        <f t="shared" si="43"/>
        <v>Mortality</v>
      </c>
      <c r="AN189" s="48" t="s">
        <v>71</v>
      </c>
      <c r="AO189" s="49">
        <f t="shared" si="44"/>
        <v>96</v>
      </c>
      <c r="AP189" s="48" t="s">
        <v>72</v>
      </c>
      <c r="AQ189" s="43"/>
      <c r="AR189" s="50">
        <f t="shared" si="45"/>
        <v>175</v>
      </c>
      <c r="AS189"/>
      <c r="AT189"/>
      <c r="AU189"/>
      <c r="AV189"/>
    </row>
    <row r="190" spans="1:49">
      <c r="A190" s="37" t="s">
        <v>668</v>
      </c>
      <c r="B190" s="38">
        <v>171</v>
      </c>
      <c r="C190" s="43"/>
      <c r="D190" s="40" t="s">
        <v>108</v>
      </c>
      <c r="E190" s="65" t="s">
        <v>666</v>
      </c>
      <c r="F190" s="40" t="s">
        <v>321</v>
      </c>
      <c r="G190" s="40" t="s">
        <v>347</v>
      </c>
      <c r="H190" s="38" t="s">
        <v>61</v>
      </c>
      <c r="I190" s="40" t="s">
        <v>340</v>
      </c>
      <c r="J190" s="43"/>
      <c r="K190" s="40" t="s">
        <v>63</v>
      </c>
      <c r="L190" s="40" t="s">
        <v>63</v>
      </c>
      <c r="M190" s="40" t="s">
        <v>64</v>
      </c>
      <c r="N190" s="40">
        <v>96</v>
      </c>
      <c r="O190" s="40" t="s">
        <v>95</v>
      </c>
      <c r="P190" s="44" t="s">
        <v>96</v>
      </c>
      <c r="Q190" s="43"/>
      <c r="R190" s="38" t="s">
        <v>67</v>
      </c>
      <c r="S190" s="38" t="s">
        <v>67</v>
      </c>
      <c r="T190" s="38">
        <v>480</v>
      </c>
      <c r="U190" s="40" t="s">
        <v>669</v>
      </c>
      <c r="V190" s="40" t="s">
        <v>383</v>
      </c>
      <c r="W190" s="40" t="s">
        <v>108</v>
      </c>
      <c r="X190" s="40">
        <v>6</v>
      </c>
      <c r="Y190" s="38"/>
      <c r="Z190" s="38"/>
      <c r="AA190" s="43"/>
      <c r="AB190" s="38" t="str">
        <f t="shared" si="37"/>
        <v>LC50</v>
      </c>
      <c r="AC190" s="38">
        <f t="shared" si="48"/>
        <v>5</v>
      </c>
      <c r="AD190" s="45">
        <f t="shared" si="38"/>
        <v>96</v>
      </c>
      <c r="AE190" s="46" t="s">
        <v>99</v>
      </c>
      <c r="AF190" s="38">
        <f t="shared" si="35"/>
        <v>2</v>
      </c>
      <c r="AG190" s="45">
        <f t="shared" si="39"/>
        <v>48</v>
      </c>
      <c r="AH190" s="43"/>
      <c r="AI190" s="66" t="str">
        <f t="shared" si="40"/>
        <v>LC50</v>
      </c>
      <c r="AJ190" s="48" t="s">
        <v>100</v>
      </c>
      <c r="AK190" s="48" t="str">
        <f t="shared" si="41"/>
        <v xml:space="preserve">Acute </v>
      </c>
      <c r="AL190" s="48" t="str">
        <f t="shared" si="42"/>
        <v>n</v>
      </c>
      <c r="AM190" s="39" t="str">
        <f t="shared" si="43"/>
        <v>Mortality</v>
      </c>
      <c r="AN190" s="48" t="s">
        <v>71</v>
      </c>
      <c r="AO190" s="49">
        <f t="shared" si="44"/>
        <v>96</v>
      </c>
      <c r="AP190" s="48" t="s">
        <v>72</v>
      </c>
      <c r="AQ190" s="43"/>
      <c r="AR190" s="50">
        <f t="shared" si="45"/>
        <v>48</v>
      </c>
      <c r="AS190"/>
      <c r="AT190"/>
      <c r="AU190"/>
      <c r="AV190"/>
    </row>
    <row r="191" spans="1:49">
      <c r="A191" s="37" t="s">
        <v>670</v>
      </c>
      <c r="B191" s="38">
        <v>171</v>
      </c>
      <c r="C191" s="43"/>
      <c r="D191" s="40" t="s">
        <v>108</v>
      </c>
      <c r="E191" s="65" t="s">
        <v>666</v>
      </c>
      <c r="F191" s="40" t="s">
        <v>321</v>
      </c>
      <c r="G191" s="40" t="s">
        <v>347</v>
      </c>
      <c r="H191" s="38" t="s">
        <v>61</v>
      </c>
      <c r="I191" s="40" t="s">
        <v>340</v>
      </c>
      <c r="J191" s="43"/>
      <c r="K191" s="40" t="s">
        <v>63</v>
      </c>
      <c r="L191" s="40" t="s">
        <v>63</v>
      </c>
      <c r="M191" s="40" t="s">
        <v>64</v>
      </c>
      <c r="N191" s="40">
        <v>96</v>
      </c>
      <c r="O191" s="40" t="s">
        <v>95</v>
      </c>
      <c r="P191" s="44" t="s">
        <v>96</v>
      </c>
      <c r="Q191" s="43"/>
      <c r="R191" s="38" t="s">
        <v>67</v>
      </c>
      <c r="S191" s="38" t="s">
        <v>67</v>
      </c>
      <c r="T191" s="38">
        <v>410</v>
      </c>
      <c r="U191" s="40" t="s">
        <v>671</v>
      </c>
      <c r="V191" s="40" t="s">
        <v>383</v>
      </c>
      <c r="W191" s="40" t="s">
        <v>108</v>
      </c>
      <c r="X191" s="40">
        <v>5.5</v>
      </c>
      <c r="Y191" s="38"/>
      <c r="Z191" s="38"/>
      <c r="AA191" s="43"/>
      <c r="AB191" s="38" t="str">
        <f t="shared" si="37"/>
        <v>LC50</v>
      </c>
      <c r="AC191" s="38">
        <f t="shared" si="48"/>
        <v>5</v>
      </c>
      <c r="AD191" s="45">
        <f t="shared" si="38"/>
        <v>82</v>
      </c>
      <c r="AE191" s="46" t="s">
        <v>99</v>
      </c>
      <c r="AF191" s="38">
        <f t="shared" si="35"/>
        <v>2</v>
      </c>
      <c r="AG191" s="45">
        <f t="shared" si="39"/>
        <v>41</v>
      </c>
      <c r="AH191" s="43"/>
      <c r="AI191" s="66" t="str">
        <f t="shared" si="40"/>
        <v>LC50</v>
      </c>
      <c r="AJ191" s="48" t="s">
        <v>100</v>
      </c>
      <c r="AK191" s="48" t="str">
        <f t="shared" si="41"/>
        <v xml:space="preserve">Acute </v>
      </c>
      <c r="AL191" s="48" t="str">
        <f t="shared" si="42"/>
        <v>n</v>
      </c>
      <c r="AM191" s="39" t="str">
        <f t="shared" si="43"/>
        <v>Mortality</v>
      </c>
      <c r="AN191" s="48" t="s">
        <v>71</v>
      </c>
      <c r="AO191" s="49">
        <f t="shared" si="44"/>
        <v>96</v>
      </c>
      <c r="AP191" s="48" t="s">
        <v>72</v>
      </c>
      <c r="AQ191" s="43"/>
      <c r="AR191" s="50">
        <f t="shared" si="45"/>
        <v>41</v>
      </c>
      <c r="AS191"/>
      <c r="AT191"/>
      <c r="AU191"/>
      <c r="AV191"/>
    </row>
    <row r="192" spans="1:49">
      <c r="A192" s="37" t="s">
        <v>672</v>
      </c>
      <c r="B192" s="38">
        <v>178</v>
      </c>
      <c r="C192" s="43"/>
      <c r="D192" s="40" t="s">
        <v>673</v>
      </c>
      <c r="E192" s="65" t="s">
        <v>666</v>
      </c>
      <c r="F192" s="40" t="s">
        <v>321</v>
      </c>
      <c r="G192" s="40" t="s">
        <v>347</v>
      </c>
      <c r="H192" s="38" t="s">
        <v>61</v>
      </c>
      <c r="I192" s="40" t="s">
        <v>598</v>
      </c>
      <c r="J192" s="43"/>
      <c r="K192" s="40" t="s">
        <v>63</v>
      </c>
      <c r="L192" s="40" t="s">
        <v>63</v>
      </c>
      <c r="M192" s="40" t="s">
        <v>64</v>
      </c>
      <c r="N192" s="40">
        <v>96</v>
      </c>
      <c r="O192" s="40" t="s">
        <v>95</v>
      </c>
      <c r="P192" s="44" t="s">
        <v>96</v>
      </c>
      <c r="Q192" s="43"/>
      <c r="R192" s="38" t="s">
        <v>67</v>
      </c>
      <c r="S192" s="38" t="s">
        <v>67</v>
      </c>
      <c r="T192" s="38">
        <v>1900</v>
      </c>
      <c r="U192" s="40" t="s">
        <v>674</v>
      </c>
      <c r="V192" s="40" t="s">
        <v>675</v>
      </c>
      <c r="W192" s="40" t="s">
        <v>673</v>
      </c>
      <c r="X192" s="40" t="s">
        <v>676</v>
      </c>
      <c r="Y192" s="38"/>
      <c r="Z192" s="38" t="s">
        <v>677</v>
      </c>
      <c r="AA192" s="43"/>
      <c r="AB192" s="38" t="str">
        <f t="shared" si="37"/>
        <v>LC50</v>
      </c>
      <c r="AC192" s="38">
        <f t="shared" si="48"/>
        <v>5</v>
      </c>
      <c r="AD192" s="45">
        <f t="shared" si="38"/>
        <v>380</v>
      </c>
      <c r="AE192" s="46" t="s">
        <v>99</v>
      </c>
      <c r="AF192" s="38">
        <f t="shared" si="35"/>
        <v>2</v>
      </c>
      <c r="AG192" s="45">
        <f t="shared" si="39"/>
        <v>190</v>
      </c>
      <c r="AH192" s="43"/>
      <c r="AI192" s="66" t="str">
        <f t="shared" si="40"/>
        <v>LC50</v>
      </c>
      <c r="AJ192" s="48" t="s">
        <v>100</v>
      </c>
      <c r="AK192" s="48" t="str">
        <f t="shared" si="41"/>
        <v xml:space="preserve">Acute </v>
      </c>
      <c r="AL192" s="48" t="str">
        <f t="shared" si="42"/>
        <v>n</v>
      </c>
      <c r="AM192" s="39" t="str">
        <f t="shared" si="43"/>
        <v>Mortality</v>
      </c>
      <c r="AN192" s="48" t="s">
        <v>71</v>
      </c>
      <c r="AO192" s="49">
        <f t="shared" si="44"/>
        <v>96</v>
      </c>
      <c r="AP192" s="48" t="s">
        <v>72</v>
      </c>
      <c r="AQ192" s="43"/>
      <c r="AR192" s="50">
        <f t="shared" si="45"/>
        <v>190</v>
      </c>
      <c r="AS192"/>
      <c r="AT192"/>
      <c r="AU192"/>
      <c r="AV192"/>
    </row>
    <row r="193" spans="1:49">
      <c r="A193" s="37" t="s">
        <v>678</v>
      </c>
      <c r="B193" s="38">
        <v>178</v>
      </c>
      <c r="C193" s="43"/>
      <c r="D193" s="40" t="s">
        <v>673</v>
      </c>
      <c r="E193" s="65" t="s">
        <v>666</v>
      </c>
      <c r="F193" s="40" t="s">
        <v>321</v>
      </c>
      <c r="G193" s="40" t="s">
        <v>347</v>
      </c>
      <c r="H193" s="38" t="s">
        <v>61</v>
      </c>
      <c r="I193" s="40" t="s">
        <v>598</v>
      </c>
      <c r="J193" s="43"/>
      <c r="K193" s="40" t="s">
        <v>63</v>
      </c>
      <c r="L193" s="40" t="s">
        <v>63</v>
      </c>
      <c r="M193" s="40" t="s">
        <v>64</v>
      </c>
      <c r="N193" s="40">
        <v>96</v>
      </c>
      <c r="O193" s="40" t="s">
        <v>95</v>
      </c>
      <c r="P193" s="44" t="s">
        <v>96</v>
      </c>
      <c r="Q193" s="43"/>
      <c r="R193" s="38" t="s">
        <v>67</v>
      </c>
      <c r="S193" s="38" t="s">
        <v>67</v>
      </c>
      <c r="T193" s="38">
        <v>900</v>
      </c>
      <c r="U193" s="40" t="s">
        <v>679</v>
      </c>
      <c r="V193" s="40" t="s">
        <v>675</v>
      </c>
      <c r="W193" s="40" t="s">
        <v>673</v>
      </c>
      <c r="X193" s="40" t="s">
        <v>676</v>
      </c>
      <c r="Y193" s="38"/>
      <c r="Z193" s="40" t="s">
        <v>680</v>
      </c>
      <c r="AA193" s="43"/>
      <c r="AB193" s="38" t="str">
        <f t="shared" si="37"/>
        <v>LC50</v>
      </c>
      <c r="AC193" s="38">
        <f t="shared" si="48"/>
        <v>5</v>
      </c>
      <c r="AD193" s="45">
        <f t="shared" si="38"/>
        <v>180</v>
      </c>
      <c r="AE193" s="46" t="s">
        <v>99</v>
      </c>
      <c r="AF193" s="38">
        <f t="shared" si="35"/>
        <v>2</v>
      </c>
      <c r="AG193" s="45">
        <f t="shared" si="39"/>
        <v>90</v>
      </c>
      <c r="AH193" s="43"/>
      <c r="AI193" s="66" t="str">
        <f t="shared" si="40"/>
        <v>LC50</v>
      </c>
      <c r="AJ193" s="48" t="s">
        <v>100</v>
      </c>
      <c r="AK193" s="48" t="str">
        <f t="shared" si="41"/>
        <v xml:space="preserve">Acute </v>
      </c>
      <c r="AL193" s="48" t="str">
        <f t="shared" si="42"/>
        <v>n</v>
      </c>
      <c r="AM193" s="39" t="str">
        <f t="shared" si="43"/>
        <v>Mortality</v>
      </c>
      <c r="AN193" s="48" t="s">
        <v>71</v>
      </c>
      <c r="AO193" s="49">
        <f t="shared" si="44"/>
        <v>96</v>
      </c>
      <c r="AP193" s="48" t="s">
        <v>72</v>
      </c>
      <c r="AQ193" s="43"/>
      <c r="AR193" s="50">
        <f t="shared" si="45"/>
        <v>90</v>
      </c>
      <c r="AS193"/>
      <c r="AT193"/>
      <c r="AU193"/>
      <c r="AV193"/>
    </row>
    <row r="194" spans="1:49">
      <c r="A194" s="37" t="s">
        <v>681</v>
      </c>
      <c r="B194" s="38">
        <v>178</v>
      </c>
      <c r="C194" s="43"/>
      <c r="D194" s="40" t="s">
        <v>673</v>
      </c>
      <c r="E194" s="65" t="s">
        <v>666</v>
      </c>
      <c r="F194" s="40" t="s">
        <v>321</v>
      </c>
      <c r="G194" s="40" t="s">
        <v>347</v>
      </c>
      <c r="H194" s="38" t="s">
        <v>61</v>
      </c>
      <c r="I194" s="40" t="s">
        <v>598</v>
      </c>
      <c r="J194" s="43"/>
      <c r="K194" s="40" t="s">
        <v>63</v>
      </c>
      <c r="L194" s="40" t="s">
        <v>63</v>
      </c>
      <c r="M194" s="40" t="s">
        <v>64</v>
      </c>
      <c r="N194" s="40">
        <v>96</v>
      </c>
      <c r="O194" s="40" t="s">
        <v>95</v>
      </c>
      <c r="P194" s="44" t="s">
        <v>96</v>
      </c>
      <c r="Q194" s="43"/>
      <c r="R194" s="38" t="s">
        <v>67</v>
      </c>
      <c r="S194" s="38" t="s">
        <v>67</v>
      </c>
      <c r="T194" s="38">
        <v>1300</v>
      </c>
      <c r="U194" s="40" t="s">
        <v>682</v>
      </c>
      <c r="V194" s="40" t="s">
        <v>675</v>
      </c>
      <c r="W194" s="40" t="s">
        <v>673</v>
      </c>
      <c r="X194" s="40" t="s">
        <v>676</v>
      </c>
      <c r="Y194" s="38"/>
      <c r="Z194" s="40" t="s">
        <v>683</v>
      </c>
      <c r="AA194" s="43"/>
      <c r="AB194" s="38" t="str">
        <f t="shared" si="37"/>
        <v>LC50</v>
      </c>
      <c r="AC194" s="38">
        <f t="shared" si="48"/>
        <v>5</v>
      </c>
      <c r="AD194" s="45">
        <f t="shared" si="38"/>
        <v>260</v>
      </c>
      <c r="AE194" s="46" t="s">
        <v>99</v>
      </c>
      <c r="AF194" s="38">
        <f t="shared" si="35"/>
        <v>2</v>
      </c>
      <c r="AG194" s="45">
        <f t="shared" si="39"/>
        <v>130</v>
      </c>
      <c r="AH194" s="43"/>
      <c r="AI194" s="66" t="str">
        <f t="shared" si="40"/>
        <v>LC50</v>
      </c>
      <c r="AJ194" s="48" t="s">
        <v>100</v>
      </c>
      <c r="AK194" s="48" t="str">
        <f t="shared" si="41"/>
        <v xml:space="preserve">Acute </v>
      </c>
      <c r="AL194" s="48" t="str">
        <f t="shared" si="42"/>
        <v>n</v>
      </c>
      <c r="AM194" s="39" t="str">
        <f t="shared" si="43"/>
        <v>Mortality</v>
      </c>
      <c r="AN194" s="48" t="s">
        <v>71</v>
      </c>
      <c r="AO194" s="49">
        <f t="shared" si="44"/>
        <v>96</v>
      </c>
      <c r="AP194" s="48" t="s">
        <v>72</v>
      </c>
      <c r="AQ194" s="43"/>
      <c r="AR194" s="50">
        <f t="shared" si="45"/>
        <v>130</v>
      </c>
      <c r="AS194"/>
      <c r="AT194"/>
      <c r="AU194"/>
      <c r="AV194"/>
    </row>
    <row r="195" spans="1:49">
      <c r="A195" s="62" t="s">
        <v>684</v>
      </c>
      <c r="B195" s="38">
        <v>219</v>
      </c>
      <c r="C195" s="43"/>
      <c r="D195" s="40" t="s">
        <v>273</v>
      </c>
      <c r="E195" s="65" t="s">
        <v>666</v>
      </c>
      <c r="F195" s="40" t="s">
        <v>321</v>
      </c>
      <c r="G195" s="40" t="s">
        <v>347</v>
      </c>
      <c r="H195" s="38" t="s">
        <v>61</v>
      </c>
      <c r="I195" s="40" t="s">
        <v>557</v>
      </c>
      <c r="J195" s="43"/>
      <c r="K195" s="40" t="s">
        <v>228</v>
      </c>
      <c r="L195" s="40" t="s">
        <v>228</v>
      </c>
      <c r="M195" s="40" t="s">
        <v>85</v>
      </c>
      <c r="N195" s="40">
        <v>35</v>
      </c>
      <c r="O195" s="40" t="s">
        <v>342</v>
      </c>
      <c r="P195" s="44" t="s">
        <v>66</v>
      </c>
      <c r="Q195" s="43"/>
      <c r="R195" s="38" t="s">
        <v>67</v>
      </c>
      <c r="S195" s="38" t="s">
        <v>67</v>
      </c>
      <c r="T195" s="38">
        <v>13420</v>
      </c>
      <c r="U195" s="40" t="s">
        <v>685</v>
      </c>
      <c r="V195" s="40" t="s">
        <v>686</v>
      </c>
      <c r="W195" s="40" t="s">
        <v>273</v>
      </c>
      <c r="X195" s="40" t="s">
        <v>687</v>
      </c>
      <c r="Y195" s="38"/>
      <c r="Z195" s="40" t="s">
        <v>688</v>
      </c>
      <c r="AA195" s="43"/>
      <c r="AB195" s="38" t="str">
        <f t="shared" si="37"/>
        <v>NOEC</v>
      </c>
      <c r="AC195" s="38">
        <f t="shared" si="48"/>
        <v>1</v>
      </c>
      <c r="AD195" s="45">
        <f t="shared" si="38"/>
        <v>13420</v>
      </c>
      <c r="AE195" s="46" t="s">
        <v>66</v>
      </c>
      <c r="AF195" s="38">
        <f t="shared" si="35"/>
        <v>1</v>
      </c>
      <c r="AG195" s="45">
        <f t="shared" si="39"/>
        <v>13420</v>
      </c>
      <c r="AH195" s="43"/>
      <c r="AI195" s="66" t="str">
        <f t="shared" si="40"/>
        <v>NOEC</v>
      </c>
      <c r="AJ195" s="48" t="s">
        <v>70</v>
      </c>
      <c r="AK195" s="48" t="str">
        <f t="shared" si="41"/>
        <v>Chronic</v>
      </c>
      <c r="AL195" s="48" t="str">
        <f t="shared" si="42"/>
        <v>y</v>
      </c>
      <c r="AM195" s="39" t="str">
        <f t="shared" si="43"/>
        <v>Growth (length)</v>
      </c>
      <c r="AN195" s="48" t="s">
        <v>71</v>
      </c>
      <c r="AO195" s="49">
        <f t="shared" si="44"/>
        <v>35</v>
      </c>
      <c r="AP195" s="48" t="s">
        <v>72</v>
      </c>
      <c r="AQ195" s="48"/>
      <c r="AR195" s="50">
        <f t="shared" si="45"/>
        <v>13420</v>
      </c>
      <c r="AS195" s="2"/>
      <c r="AT195" s="2"/>
      <c r="AU195" s="53">
        <f>AR195</f>
        <v>13420</v>
      </c>
      <c r="AV195" s="2">
        <v>1</v>
      </c>
      <c r="AW195" t="s">
        <v>689</v>
      </c>
    </row>
    <row r="196" spans="1:49">
      <c r="A196" s="62" t="s">
        <v>690</v>
      </c>
      <c r="B196" s="38">
        <v>218</v>
      </c>
      <c r="C196" s="43"/>
      <c r="D196" s="40" t="s">
        <v>273</v>
      </c>
      <c r="E196" s="65" t="s">
        <v>666</v>
      </c>
      <c r="F196" s="40" t="s">
        <v>321</v>
      </c>
      <c r="G196" s="40" t="s">
        <v>347</v>
      </c>
      <c r="H196" s="38" t="s">
        <v>61</v>
      </c>
      <c r="I196" s="40" t="s">
        <v>557</v>
      </c>
      <c r="J196" s="43"/>
      <c r="K196" s="40" t="s">
        <v>63</v>
      </c>
      <c r="L196" s="40" t="s">
        <v>63</v>
      </c>
      <c r="M196" s="40" t="s">
        <v>341</v>
      </c>
      <c r="N196" s="40">
        <v>2</v>
      </c>
      <c r="O196" s="40" t="s">
        <v>691</v>
      </c>
      <c r="P196" s="44" t="s">
        <v>66</v>
      </c>
      <c r="Q196" s="43"/>
      <c r="R196" s="38" t="s">
        <v>67</v>
      </c>
      <c r="S196" s="38" t="s">
        <v>67</v>
      </c>
      <c r="T196" s="38" t="s">
        <v>341</v>
      </c>
      <c r="U196" s="38" t="s">
        <v>341</v>
      </c>
      <c r="V196" s="40" t="s">
        <v>87</v>
      </c>
      <c r="W196" s="40" t="s">
        <v>273</v>
      </c>
      <c r="X196" s="40" t="s">
        <v>692</v>
      </c>
      <c r="Y196" s="38"/>
      <c r="Z196" s="38" t="s">
        <v>693</v>
      </c>
      <c r="AA196" s="43"/>
      <c r="AB196" s="38" t="str">
        <f t="shared" si="37"/>
        <v>NR</v>
      </c>
      <c r="AC196" s="38" t="e">
        <f t="shared" si="48"/>
        <v>#N/A</v>
      </c>
      <c r="AD196" s="45" t="e">
        <f t="shared" si="38"/>
        <v>#VALUE!</v>
      </c>
      <c r="AE196" s="46" t="s">
        <v>66</v>
      </c>
      <c r="AF196" s="38">
        <f t="shared" si="35"/>
        <v>1</v>
      </c>
      <c r="AG196" s="45" t="e">
        <f t="shared" si="39"/>
        <v>#VALUE!</v>
      </c>
      <c r="AH196" s="43"/>
      <c r="AI196" s="66" t="str">
        <f t="shared" si="40"/>
        <v>NR</v>
      </c>
      <c r="AJ196" s="48" t="s">
        <v>100</v>
      </c>
      <c r="AK196" s="48" t="str">
        <f t="shared" si="41"/>
        <v>Chronic</v>
      </c>
      <c r="AL196" s="48" t="str">
        <f t="shared" si="42"/>
        <v>y</v>
      </c>
      <c r="AM196" s="39" t="str">
        <f t="shared" si="43"/>
        <v>Mortality</v>
      </c>
      <c r="AN196" s="48" t="s">
        <v>71</v>
      </c>
      <c r="AO196" s="49">
        <f t="shared" si="44"/>
        <v>2</v>
      </c>
      <c r="AP196" s="48" t="s">
        <v>72</v>
      </c>
      <c r="AQ196" s="43"/>
      <c r="AR196" s="50" t="e">
        <f t="shared" si="45"/>
        <v>#VALUE!</v>
      </c>
      <c r="AS196"/>
      <c r="AT196"/>
      <c r="AU196"/>
      <c r="AV196"/>
    </row>
    <row r="197" spans="1:49">
      <c r="A197" s="62" t="s">
        <v>694</v>
      </c>
      <c r="B197" s="38">
        <v>218</v>
      </c>
      <c r="C197" s="43"/>
      <c r="D197" s="40" t="s">
        <v>273</v>
      </c>
      <c r="E197" s="65" t="s">
        <v>666</v>
      </c>
      <c r="F197" s="40" t="s">
        <v>321</v>
      </c>
      <c r="G197" s="40" t="s">
        <v>347</v>
      </c>
      <c r="H197" s="38" t="s">
        <v>61</v>
      </c>
      <c r="I197" s="40" t="s">
        <v>557</v>
      </c>
      <c r="J197" s="43"/>
      <c r="K197" s="40" t="s">
        <v>228</v>
      </c>
      <c r="L197" s="40" t="s">
        <v>228</v>
      </c>
      <c r="M197" s="40" t="s">
        <v>341</v>
      </c>
      <c r="N197" s="40">
        <v>2</v>
      </c>
      <c r="O197" s="40" t="s">
        <v>691</v>
      </c>
      <c r="P197" s="44" t="s">
        <v>66</v>
      </c>
      <c r="Q197" s="43"/>
      <c r="R197" s="38" t="s">
        <v>67</v>
      </c>
      <c r="S197" s="38" t="s">
        <v>67</v>
      </c>
      <c r="T197" s="38" t="s">
        <v>341</v>
      </c>
      <c r="U197" s="38" t="s">
        <v>341</v>
      </c>
      <c r="V197" s="40" t="s">
        <v>87</v>
      </c>
      <c r="W197" s="40" t="s">
        <v>273</v>
      </c>
      <c r="X197" s="40" t="s">
        <v>692</v>
      </c>
      <c r="Y197" s="38"/>
      <c r="Z197" s="38" t="s">
        <v>693</v>
      </c>
      <c r="AA197" s="43"/>
      <c r="AB197" s="38" t="str">
        <f t="shared" si="37"/>
        <v>NR</v>
      </c>
      <c r="AC197" s="38" t="e">
        <f t="shared" si="48"/>
        <v>#N/A</v>
      </c>
      <c r="AD197" s="45" t="e">
        <f t="shared" si="38"/>
        <v>#VALUE!</v>
      </c>
      <c r="AE197" s="46" t="s">
        <v>66</v>
      </c>
      <c r="AF197" s="38">
        <f t="shared" si="35"/>
        <v>1</v>
      </c>
      <c r="AG197" s="45" t="e">
        <f t="shared" si="39"/>
        <v>#VALUE!</v>
      </c>
      <c r="AH197" s="43"/>
      <c r="AI197" s="66" t="str">
        <f t="shared" si="40"/>
        <v>NR</v>
      </c>
      <c r="AJ197" s="48" t="s">
        <v>100</v>
      </c>
      <c r="AK197" s="48" t="str">
        <f t="shared" si="41"/>
        <v>Chronic</v>
      </c>
      <c r="AL197" s="48" t="str">
        <f t="shared" si="42"/>
        <v>y</v>
      </c>
      <c r="AM197" s="39" t="str">
        <f t="shared" si="43"/>
        <v>Growth (length)</v>
      </c>
      <c r="AN197" s="48" t="s">
        <v>71</v>
      </c>
      <c r="AO197" s="49">
        <f t="shared" si="44"/>
        <v>2</v>
      </c>
      <c r="AP197" s="48" t="s">
        <v>72</v>
      </c>
      <c r="AQ197" s="43"/>
      <c r="AR197" s="50" t="e">
        <f t="shared" si="45"/>
        <v>#VALUE!</v>
      </c>
      <c r="AS197"/>
      <c r="AT197"/>
      <c r="AU197"/>
      <c r="AV197"/>
    </row>
    <row r="198" spans="1:49">
      <c r="A198" s="62" t="s">
        <v>695</v>
      </c>
      <c r="B198" s="38">
        <v>218</v>
      </c>
      <c r="C198" s="43"/>
      <c r="D198" s="40" t="s">
        <v>273</v>
      </c>
      <c r="E198" s="65" t="s">
        <v>666</v>
      </c>
      <c r="F198" s="40" t="s">
        <v>321</v>
      </c>
      <c r="G198" s="40" t="s">
        <v>347</v>
      </c>
      <c r="H198" s="38" t="s">
        <v>61</v>
      </c>
      <c r="I198" s="40" t="s">
        <v>557</v>
      </c>
      <c r="J198" s="43"/>
      <c r="K198" s="40" t="s">
        <v>696</v>
      </c>
      <c r="L198" s="40" t="s">
        <v>696</v>
      </c>
      <c r="M198" s="40" t="s">
        <v>341</v>
      </c>
      <c r="N198" s="40">
        <v>2</v>
      </c>
      <c r="O198" s="40" t="s">
        <v>691</v>
      </c>
      <c r="P198" s="44" t="s">
        <v>66</v>
      </c>
      <c r="Q198" s="43"/>
      <c r="R198" s="38" t="s">
        <v>67</v>
      </c>
      <c r="S198" s="38" t="s">
        <v>67</v>
      </c>
      <c r="T198" s="38" t="s">
        <v>341</v>
      </c>
      <c r="U198" s="38" t="s">
        <v>341</v>
      </c>
      <c r="V198" s="40" t="s">
        <v>87</v>
      </c>
      <c r="W198" s="40" t="s">
        <v>273</v>
      </c>
      <c r="X198" s="40" t="s">
        <v>692</v>
      </c>
      <c r="Y198" s="38"/>
      <c r="Z198" s="38" t="s">
        <v>693</v>
      </c>
      <c r="AA198" s="43"/>
      <c r="AB198" s="38" t="str">
        <f t="shared" si="37"/>
        <v>NR</v>
      </c>
      <c r="AC198" s="38" t="e">
        <f t="shared" si="48"/>
        <v>#N/A</v>
      </c>
      <c r="AD198" s="45" t="e">
        <f t="shared" si="38"/>
        <v>#VALUE!</v>
      </c>
      <c r="AE198" s="46" t="s">
        <v>66</v>
      </c>
      <c r="AF198" s="38">
        <f t="shared" si="35"/>
        <v>1</v>
      </c>
      <c r="AG198" s="45" t="e">
        <f t="shared" si="39"/>
        <v>#VALUE!</v>
      </c>
      <c r="AH198" s="43"/>
      <c r="AI198" s="66" t="str">
        <f t="shared" si="40"/>
        <v>NR</v>
      </c>
      <c r="AJ198" s="48" t="s">
        <v>100</v>
      </c>
      <c r="AK198" s="48" t="str">
        <f t="shared" si="41"/>
        <v>Chronic</v>
      </c>
      <c r="AL198" s="48" t="str">
        <f t="shared" si="42"/>
        <v>y</v>
      </c>
      <c r="AM198" s="39" t="str">
        <f t="shared" si="43"/>
        <v>Growth (weight)</v>
      </c>
      <c r="AN198" s="48" t="s">
        <v>71</v>
      </c>
      <c r="AO198" s="49">
        <f t="shared" si="44"/>
        <v>2</v>
      </c>
      <c r="AP198" s="48" t="s">
        <v>72</v>
      </c>
      <c r="AQ198" s="43"/>
      <c r="AR198" s="50" t="e">
        <f t="shared" si="45"/>
        <v>#VALUE!</v>
      </c>
      <c r="AS198"/>
      <c r="AT198"/>
      <c r="AU198"/>
      <c r="AV198"/>
    </row>
    <row r="199" spans="1:49">
      <c r="A199" s="37" t="s">
        <v>697</v>
      </c>
      <c r="B199" s="38">
        <v>207</v>
      </c>
      <c r="C199" s="43"/>
      <c r="D199" s="40" t="s">
        <v>214</v>
      </c>
      <c r="E199" s="65" t="s">
        <v>698</v>
      </c>
      <c r="F199" s="40" t="s">
        <v>59</v>
      </c>
      <c r="G199" s="40" t="s">
        <v>699</v>
      </c>
      <c r="H199" s="38" t="s">
        <v>61</v>
      </c>
      <c r="I199" s="40" t="s">
        <v>340</v>
      </c>
      <c r="J199" s="43"/>
      <c r="K199" s="40" t="s">
        <v>63</v>
      </c>
      <c r="L199" s="40" t="s">
        <v>63</v>
      </c>
      <c r="M199" s="40" t="s">
        <v>64</v>
      </c>
      <c r="N199" s="40">
        <v>24</v>
      </c>
      <c r="O199" s="40" t="s">
        <v>95</v>
      </c>
      <c r="P199" s="44" t="s">
        <v>96</v>
      </c>
      <c r="Q199" s="43"/>
      <c r="R199" s="38" t="s">
        <v>67</v>
      </c>
      <c r="S199" s="38" t="s">
        <v>67</v>
      </c>
      <c r="T199" s="38">
        <v>911.14</v>
      </c>
      <c r="U199" s="40" t="s">
        <v>700</v>
      </c>
      <c r="V199" s="40" t="s">
        <v>219</v>
      </c>
      <c r="W199" s="40" t="s">
        <v>214</v>
      </c>
      <c r="X199" s="40">
        <v>6.5</v>
      </c>
      <c r="Y199" s="38"/>
      <c r="Z199" s="38">
        <v>15.63</v>
      </c>
      <c r="AA199" s="43"/>
      <c r="AB199" s="38" t="str">
        <f t="shared" si="37"/>
        <v>LC50</v>
      </c>
      <c r="AC199" s="38">
        <f t="shared" si="48"/>
        <v>5</v>
      </c>
      <c r="AD199" s="45">
        <f t="shared" si="38"/>
        <v>182.22800000000001</v>
      </c>
      <c r="AE199" s="46" t="s">
        <v>99</v>
      </c>
      <c r="AF199" s="38">
        <f t="shared" si="35"/>
        <v>2</v>
      </c>
      <c r="AG199" s="45">
        <f t="shared" si="39"/>
        <v>91.114000000000004</v>
      </c>
      <c r="AH199" s="43"/>
      <c r="AI199" s="66" t="str">
        <f t="shared" si="40"/>
        <v>LC50</v>
      </c>
      <c r="AJ199" s="48" t="s">
        <v>100</v>
      </c>
      <c r="AK199" s="48" t="str">
        <f t="shared" si="41"/>
        <v xml:space="preserve">Acute </v>
      </c>
      <c r="AL199" s="48" t="str">
        <f t="shared" si="42"/>
        <v>n</v>
      </c>
      <c r="AM199" s="39" t="str">
        <f t="shared" si="43"/>
        <v>Mortality</v>
      </c>
      <c r="AN199" s="48" t="s">
        <v>71</v>
      </c>
      <c r="AO199" s="49">
        <f t="shared" si="44"/>
        <v>24</v>
      </c>
      <c r="AP199" s="48" t="s">
        <v>72</v>
      </c>
      <c r="AQ199" s="43"/>
      <c r="AR199" s="50">
        <f t="shared" si="45"/>
        <v>91.114000000000004</v>
      </c>
      <c r="AS199"/>
      <c r="AT199"/>
      <c r="AU199"/>
      <c r="AV199"/>
    </row>
    <row r="200" spans="1:49">
      <c r="A200" s="37" t="s">
        <v>701</v>
      </c>
      <c r="B200" s="38">
        <v>207</v>
      </c>
      <c r="C200" s="43"/>
      <c r="D200" s="40" t="s">
        <v>214</v>
      </c>
      <c r="E200" s="65" t="s">
        <v>698</v>
      </c>
      <c r="F200" s="40" t="s">
        <v>59</v>
      </c>
      <c r="G200" s="40" t="s">
        <v>699</v>
      </c>
      <c r="H200" s="38" t="s">
        <v>61</v>
      </c>
      <c r="I200" s="40" t="s">
        <v>340</v>
      </c>
      <c r="J200" s="43"/>
      <c r="K200" s="40" t="s">
        <v>63</v>
      </c>
      <c r="L200" s="40" t="s">
        <v>63</v>
      </c>
      <c r="M200" s="40" t="s">
        <v>64</v>
      </c>
      <c r="N200" s="40">
        <v>48</v>
      </c>
      <c r="O200" s="40" t="s">
        <v>95</v>
      </c>
      <c r="P200" s="44" t="s">
        <v>96</v>
      </c>
      <c r="Q200" s="43"/>
      <c r="R200" s="38" t="s">
        <v>67</v>
      </c>
      <c r="S200" s="38" t="s">
        <v>67</v>
      </c>
      <c r="T200" s="38">
        <v>644.39</v>
      </c>
      <c r="U200" s="40" t="s">
        <v>702</v>
      </c>
      <c r="V200" s="40" t="s">
        <v>219</v>
      </c>
      <c r="W200" s="40" t="s">
        <v>214</v>
      </c>
      <c r="X200" s="40">
        <v>6.5</v>
      </c>
      <c r="Y200" s="38"/>
      <c r="Z200" s="38">
        <v>15.63</v>
      </c>
      <c r="AA200" s="43"/>
      <c r="AB200" s="38" t="str">
        <f t="shared" si="37"/>
        <v>LC50</v>
      </c>
      <c r="AC200" s="38">
        <f t="shared" si="48"/>
        <v>5</v>
      </c>
      <c r="AD200" s="45">
        <f t="shared" si="38"/>
        <v>128.87799999999999</v>
      </c>
      <c r="AE200" s="46" t="s">
        <v>99</v>
      </c>
      <c r="AF200" s="38">
        <f t="shared" si="35"/>
        <v>2</v>
      </c>
      <c r="AG200" s="45">
        <f t="shared" si="39"/>
        <v>64.438999999999993</v>
      </c>
      <c r="AH200" s="43"/>
      <c r="AI200" s="66" t="str">
        <f t="shared" si="40"/>
        <v>LC50</v>
      </c>
      <c r="AJ200" s="48" t="s">
        <v>100</v>
      </c>
      <c r="AK200" s="48" t="str">
        <f t="shared" si="41"/>
        <v xml:space="preserve">Acute </v>
      </c>
      <c r="AL200" s="48" t="str">
        <f t="shared" si="42"/>
        <v>n</v>
      </c>
      <c r="AM200" s="39" t="str">
        <f t="shared" si="43"/>
        <v>Mortality</v>
      </c>
      <c r="AN200" s="48" t="s">
        <v>71</v>
      </c>
      <c r="AO200" s="49">
        <f t="shared" si="44"/>
        <v>48</v>
      </c>
      <c r="AP200" s="48" t="s">
        <v>114</v>
      </c>
      <c r="AQ200" s="43"/>
      <c r="AR200" s="50">
        <f t="shared" si="45"/>
        <v>64.438999999999993</v>
      </c>
      <c r="AS200"/>
      <c r="AT200"/>
      <c r="AU200"/>
      <c r="AV200"/>
    </row>
    <row r="201" spans="1:49">
      <c r="A201" s="37" t="s">
        <v>703</v>
      </c>
      <c r="B201" s="38">
        <v>207</v>
      </c>
      <c r="C201" s="43"/>
      <c r="D201" s="40" t="s">
        <v>214</v>
      </c>
      <c r="E201" s="65" t="s">
        <v>698</v>
      </c>
      <c r="F201" s="40" t="s">
        <v>59</v>
      </c>
      <c r="G201" s="40" t="s">
        <v>699</v>
      </c>
      <c r="H201" s="38" t="s">
        <v>61</v>
      </c>
      <c r="I201" s="40" t="s">
        <v>340</v>
      </c>
      <c r="J201" s="43"/>
      <c r="K201" s="40" t="s">
        <v>63</v>
      </c>
      <c r="L201" s="40" t="s">
        <v>63</v>
      </c>
      <c r="M201" s="40" t="s">
        <v>64</v>
      </c>
      <c r="N201" s="40">
        <v>72</v>
      </c>
      <c r="O201" s="40" t="s">
        <v>95</v>
      </c>
      <c r="P201" s="44" t="s">
        <v>96</v>
      </c>
      <c r="Q201" s="43"/>
      <c r="R201" s="38" t="s">
        <v>67</v>
      </c>
      <c r="S201" s="38" t="s">
        <v>67</v>
      </c>
      <c r="T201" s="38">
        <v>521.24</v>
      </c>
      <c r="U201" s="40" t="s">
        <v>704</v>
      </c>
      <c r="V201" s="40" t="s">
        <v>219</v>
      </c>
      <c r="W201" s="40" t="s">
        <v>214</v>
      </c>
      <c r="X201" s="40">
        <v>6.5</v>
      </c>
      <c r="Y201" s="38"/>
      <c r="Z201" s="38">
        <v>15.63</v>
      </c>
      <c r="AA201" s="43"/>
      <c r="AB201" s="38" t="str">
        <f t="shared" si="37"/>
        <v>LC50</v>
      </c>
      <c r="AC201" s="38">
        <f t="shared" si="48"/>
        <v>5</v>
      </c>
      <c r="AD201" s="45">
        <f t="shared" si="38"/>
        <v>104.248</v>
      </c>
      <c r="AE201" s="46" t="s">
        <v>99</v>
      </c>
      <c r="AF201" s="38">
        <f t="shared" si="35"/>
        <v>2</v>
      </c>
      <c r="AG201" s="45">
        <f t="shared" si="39"/>
        <v>52.124000000000002</v>
      </c>
      <c r="AH201" s="43"/>
      <c r="AI201" s="66" t="str">
        <f t="shared" si="40"/>
        <v>LC50</v>
      </c>
      <c r="AJ201" s="48" t="s">
        <v>100</v>
      </c>
      <c r="AK201" s="48" t="str">
        <f t="shared" si="41"/>
        <v xml:space="preserve">Acute </v>
      </c>
      <c r="AL201" s="48" t="str">
        <f t="shared" si="42"/>
        <v>n</v>
      </c>
      <c r="AM201" s="39" t="str">
        <f t="shared" si="43"/>
        <v>Mortality</v>
      </c>
      <c r="AN201" s="48" t="s">
        <v>71</v>
      </c>
      <c r="AO201" s="49">
        <f t="shared" si="44"/>
        <v>72</v>
      </c>
      <c r="AP201" s="48" t="s">
        <v>208</v>
      </c>
      <c r="AQ201" s="43"/>
      <c r="AR201" s="50">
        <f t="shared" si="45"/>
        <v>52.124000000000002</v>
      </c>
      <c r="AS201"/>
      <c r="AT201"/>
      <c r="AU201"/>
      <c r="AV201"/>
    </row>
    <row r="202" spans="1:49">
      <c r="A202" s="37" t="s">
        <v>705</v>
      </c>
      <c r="B202" s="38">
        <v>207</v>
      </c>
      <c r="C202" s="43"/>
      <c r="D202" s="40" t="s">
        <v>214</v>
      </c>
      <c r="E202" s="65" t="s">
        <v>698</v>
      </c>
      <c r="F202" s="40" t="s">
        <v>59</v>
      </c>
      <c r="G202" s="40" t="s">
        <v>699</v>
      </c>
      <c r="H202" s="38" t="s">
        <v>61</v>
      </c>
      <c r="I202" s="40" t="s">
        <v>340</v>
      </c>
      <c r="J202" s="43"/>
      <c r="K202" s="40" t="s">
        <v>63</v>
      </c>
      <c r="L202" s="40" t="s">
        <v>63</v>
      </c>
      <c r="M202" s="40" t="s">
        <v>64</v>
      </c>
      <c r="N202" s="40">
        <v>96</v>
      </c>
      <c r="O202" s="40" t="s">
        <v>95</v>
      </c>
      <c r="P202" s="44" t="s">
        <v>96</v>
      </c>
      <c r="Q202" s="43"/>
      <c r="R202" s="38" t="s">
        <v>67</v>
      </c>
      <c r="S202" s="38" t="s">
        <v>67</v>
      </c>
      <c r="T202" s="38">
        <v>278.89999999999998</v>
      </c>
      <c r="U202" s="40" t="s">
        <v>706</v>
      </c>
      <c r="V202" s="40" t="s">
        <v>219</v>
      </c>
      <c r="W202" s="40" t="s">
        <v>214</v>
      </c>
      <c r="X202" s="40">
        <v>6.5</v>
      </c>
      <c r="Y202" s="38"/>
      <c r="Z202" s="38">
        <v>15.63</v>
      </c>
      <c r="AA202" s="43"/>
      <c r="AB202" s="38" t="str">
        <f t="shared" si="37"/>
        <v>LC50</v>
      </c>
      <c r="AC202" s="38">
        <f t="shared" si="48"/>
        <v>5</v>
      </c>
      <c r="AD202" s="45">
        <f t="shared" si="38"/>
        <v>55.779999999999994</v>
      </c>
      <c r="AE202" s="46" t="s">
        <v>99</v>
      </c>
      <c r="AF202" s="38">
        <f t="shared" si="35"/>
        <v>2</v>
      </c>
      <c r="AG202" s="45">
        <f t="shared" si="39"/>
        <v>27.889999999999997</v>
      </c>
      <c r="AH202" s="43"/>
      <c r="AI202" s="66" t="str">
        <f t="shared" si="40"/>
        <v>LC50</v>
      </c>
      <c r="AJ202" s="48" t="s">
        <v>100</v>
      </c>
      <c r="AK202" s="48" t="str">
        <f t="shared" si="41"/>
        <v xml:space="preserve">Acute </v>
      </c>
      <c r="AL202" s="48" t="str">
        <f t="shared" si="42"/>
        <v>n</v>
      </c>
      <c r="AM202" s="39" t="str">
        <f t="shared" si="43"/>
        <v>Mortality</v>
      </c>
      <c r="AN202" s="48" t="s">
        <v>71</v>
      </c>
      <c r="AO202" s="49">
        <f t="shared" si="44"/>
        <v>96</v>
      </c>
      <c r="AP202" s="48" t="s">
        <v>205</v>
      </c>
      <c r="AQ202" s="43"/>
      <c r="AR202" s="50">
        <f t="shared" si="45"/>
        <v>27.889999999999997</v>
      </c>
      <c r="AS202"/>
      <c r="AT202"/>
      <c r="AU202"/>
      <c r="AV202"/>
    </row>
    <row r="203" spans="1:49">
      <c r="A203" s="37" t="s">
        <v>707</v>
      </c>
      <c r="B203" s="38">
        <v>175</v>
      </c>
      <c r="C203" s="43"/>
      <c r="D203" s="40" t="s">
        <v>108</v>
      </c>
      <c r="E203" s="65" t="s">
        <v>708</v>
      </c>
      <c r="F203" s="40" t="s">
        <v>59</v>
      </c>
      <c r="G203" s="40" t="s">
        <v>142</v>
      </c>
      <c r="H203" s="38" t="s">
        <v>61</v>
      </c>
      <c r="I203" s="40" t="s">
        <v>709</v>
      </c>
      <c r="J203" s="43"/>
      <c r="K203" s="40" t="s">
        <v>63</v>
      </c>
      <c r="L203" s="40" t="s">
        <v>63</v>
      </c>
      <c r="M203" s="40" t="s">
        <v>64</v>
      </c>
      <c r="N203" s="40">
        <v>24</v>
      </c>
      <c r="O203" s="40" t="s">
        <v>95</v>
      </c>
      <c r="P203" s="44" t="s">
        <v>96</v>
      </c>
      <c r="Q203" s="43"/>
      <c r="R203" s="38" t="s">
        <v>67</v>
      </c>
      <c r="S203" s="38" t="s">
        <v>67</v>
      </c>
      <c r="T203" s="38">
        <v>1420000</v>
      </c>
      <c r="U203" s="40" t="s">
        <v>710</v>
      </c>
      <c r="V203" s="40" t="s">
        <v>122</v>
      </c>
      <c r="W203" s="40" t="s">
        <v>108</v>
      </c>
      <c r="X203" s="40" t="s">
        <v>249</v>
      </c>
      <c r="Y203" s="38"/>
      <c r="Z203" s="40" t="s">
        <v>145</v>
      </c>
      <c r="AA203" s="43"/>
      <c r="AB203" s="38" t="str">
        <f t="shared" si="37"/>
        <v>LC50</v>
      </c>
      <c r="AC203" s="38">
        <f t="shared" si="48"/>
        <v>5</v>
      </c>
      <c r="AD203" s="45">
        <f t="shared" si="38"/>
        <v>284000</v>
      </c>
      <c r="AE203" s="46" t="s">
        <v>99</v>
      </c>
      <c r="AF203" s="38">
        <f t="shared" si="35"/>
        <v>2</v>
      </c>
      <c r="AG203" s="45">
        <f t="shared" si="39"/>
        <v>142000</v>
      </c>
      <c r="AH203" s="43"/>
      <c r="AI203" s="66" t="str">
        <f t="shared" si="40"/>
        <v>LC50</v>
      </c>
      <c r="AJ203" s="48" t="s">
        <v>100</v>
      </c>
      <c r="AK203" s="48" t="str">
        <f t="shared" si="41"/>
        <v xml:space="preserve">Acute </v>
      </c>
      <c r="AL203" s="48" t="str">
        <f t="shared" si="42"/>
        <v>n</v>
      </c>
      <c r="AM203" s="39" t="str">
        <f t="shared" si="43"/>
        <v>Mortality</v>
      </c>
      <c r="AN203" s="48" t="s">
        <v>71</v>
      </c>
      <c r="AO203" s="49">
        <f t="shared" si="44"/>
        <v>24</v>
      </c>
      <c r="AP203" s="48" t="s">
        <v>72</v>
      </c>
      <c r="AQ203" s="43"/>
      <c r="AR203" s="50">
        <f t="shared" si="45"/>
        <v>142000</v>
      </c>
      <c r="AS203"/>
      <c r="AT203"/>
      <c r="AU203"/>
      <c r="AV203"/>
    </row>
    <row r="204" spans="1:49">
      <c r="A204" s="37" t="s">
        <v>711</v>
      </c>
      <c r="B204" s="38">
        <v>154</v>
      </c>
      <c r="C204" s="39"/>
      <c r="D204" s="40" t="s">
        <v>79</v>
      </c>
      <c r="E204" s="65" t="s">
        <v>712</v>
      </c>
      <c r="F204" s="40" t="s">
        <v>81</v>
      </c>
      <c r="G204" s="40" t="s">
        <v>82</v>
      </c>
      <c r="H204" s="38" t="s">
        <v>61</v>
      </c>
      <c r="I204" s="40" t="s">
        <v>83</v>
      </c>
      <c r="J204" s="43"/>
      <c r="K204" s="40" t="s">
        <v>84</v>
      </c>
      <c r="L204" s="40" t="s">
        <v>84</v>
      </c>
      <c r="M204" s="40" t="s">
        <v>85</v>
      </c>
      <c r="N204" s="40">
        <v>21</v>
      </c>
      <c r="O204" s="40" t="s">
        <v>65</v>
      </c>
      <c r="P204" s="44" t="s">
        <v>66</v>
      </c>
      <c r="Q204" s="38"/>
      <c r="R204" s="38" t="s">
        <v>67</v>
      </c>
      <c r="S204" s="38" t="s">
        <v>67</v>
      </c>
      <c r="T204" s="38">
        <v>6900</v>
      </c>
      <c r="U204" s="40" t="s">
        <v>86</v>
      </c>
      <c r="V204" s="40" t="s">
        <v>87</v>
      </c>
      <c r="W204" s="40" t="s">
        <v>79</v>
      </c>
      <c r="X204" s="40">
        <v>7</v>
      </c>
      <c r="Y204" s="38"/>
      <c r="Z204" s="39"/>
      <c r="AA204" s="43"/>
      <c r="AB204" s="38" t="str">
        <f t="shared" si="37"/>
        <v>NOEC</v>
      </c>
      <c r="AC204" s="38">
        <f t="shared" si="48"/>
        <v>1</v>
      </c>
      <c r="AD204" s="45">
        <f t="shared" si="38"/>
        <v>6900</v>
      </c>
      <c r="AE204" s="46" t="str">
        <f t="shared" si="47"/>
        <v>Chronic</v>
      </c>
      <c r="AF204" s="38">
        <f t="shared" ref="AF204:AF233" si="59">VLOOKUP(AE204,$BA$22:$BB$23,2,FALSE)</f>
        <v>1</v>
      </c>
      <c r="AG204" s="45">
        <f t="shared" si="39"/>
        <v>6900</v>
      </c>
      <c r="AH204" s="43"/>
      <c r="AI204" s="66" t="str">
        <f t="shared" si="40"/>
        <v>NOEC</v>
      </c>
      <c r="AJ204" s="48" t="s">
        <v>70</v>
      </c>
      <c r="AK204" s="48" t="str">
        <f t="shared" si="41"/>
        <v>Chronic</v>
      </c>
      <c r="AL204" s="48" t="str">
        <f t="shared" si="42"/>
        <v>y</v>
      </c>
      <c r="AM204" s="39" t="str">
        <f t="shared" si="43"/>
        <v>Growth (dry weight)</v>
      </c>
      <c r="AN204" s="48" t="s">
        <v>71</v>
      </c>
      <c r="AO204" s="49">
        <f t="shared" si="44"/>
        <v>21</v>
      </c>
      <c r="AP204" s="48" t="s">
        <v>72</v>
      </c>
      <c r="AQ204" s="48"/>
      <c r="AR204" s="50">
        <f t="shared" si="45"/>
        <v>6900</v>
      </c>
      <c r="AS204" s="2"/>
      <c r="AT204" s="2"/>
      <c r="AU204" s="53">
        <f>AR204</f>
        <v>6900</v>
      </c>
      <c r="AV204" s="2">
        <v>1</v>
      </c>
      <c r="AW204" t="s">
        <v>689</v>
      </c>
    </row>
    <row r="205" spans="1:49">
      <c r="A205" s="37" t="s">
        <v>713</v>
      </c>
      <c r="B205" s="38">
        <v>156</v>
      </c>
      <c r="C205" s="39"/>
      <c r="D205" s="40" t="s">
        <v>714</v>
      </c>
      <c r="E205" s="65" t="s">
        <v>715</v>
      </c>
      <c r="F205" s="40" t="s">
        <v>716</v>
      </c>
      <c r="G205" s="40" t="s">
        <v>717</v>
      </c>
      <c r="H205" s="38" t="s">
        <v>61</v>
      </c>
      <c r="I205" s="40" t="s">
        <v>718</v>
      </c>
      <c r="J205" s="43"/>
      <c r="K205" s="40" t="s">
        <v>719</v>
      </c>
      <c r="L205" s="40" t="s">
        <v>719</v>
      </c>
      <c r="M205" s="40" t="s">
        <v>125</v>
      </c>
      <c r="N205" s="40">
        <v>1</v>
      </c>
      <c r="O205" s="40" t="s">
        <v>95</v>
      </c>
      <c r="P205" s="44" t="s">
        <v>96</v>
      </c>
      <c r="Q205" s="38"/>
      <c r="R205" s="38" t="s">
        <v>67</v>
      </c>
      <c r="S205" s="38" t="s">
        <v>67</v>
      </c>
      <c r="T205" s="38">
        <v>2500</v>
      </c>
      <c r="U205" s="40" t="s">
        <v>720</v>
      </c>
      <c r="V205" s="40" t="s">
        <v>122</v>
      </c>
      <c r="W205" s="40" t="s">
        <v>714</v>
      </c>
      <c r="X205" s="40">
        <v>7</v>
      </c>
      <c r="Y205" s="39"/>
      <c r="Z205" s="39"/>
      <c r="AA205" s="43"/>
      <c r="AB205" s="38" t="str">
        <f t="shared" si="37"/>
        <v>EC50</v>
      </c>
      <c r="AC205" s="38">
        <f t="shared" si="48"/>
        <v>5</v>
      </c>
      <c r="AD205" s="45">
        <f t="shared" si="38"/>
        <v>500</v>
      </c>
      <c r="AE205" s="46" t="s">
        <v>99</v>
      </c>
      <c r="AF205" s="38">
        <f t="shared" si="59"/>
        <v>2</v>
      </c>
      <c r="AG205" s="45">
        <f t="shared" si="39"/>
        <v>250</v>
      </c>
      <c r="AH205" s="43"/>
      <c r="AI205" s="66" t="str">
        <f t="shared" si="40"/>
        <v>EC50</v>
      </c>
      <c r="AJ205" s="48" t="s">
        <v>100</v>
      </c>
      <c r="AK205" s="48" t="str">
        <f t="shared" si="41"/>
        <v xml:space="preserve">Acute </v>
      </c>
      <c r="AL205" s="48" t="str">
        <f t="shared" si="42"/>
        <v>n</v>
      </c>
      <c r="AM205" s="39" t="str">
        <f t="shared" si="43"/>
        <v>esterase activity</v>
      </c>
      <c r="AN205" s="48" t="s">
        <v>71</v>
      </c>
      <c r="AO205" s="49">
        <f t="shared" si="44"/>
        <v>1</v>
      </c>
      <c r="AP205" s="48" t="s">
        <v>72</v>
      </c>
      <c r="AQ205" s="48"/>
      <c r="AR205" s="50">
        <f t="shared" si="45"/>
        <v>250</v>
      </c>
      <c r="AS205"/>
      <c r="AT205"/>
      <c r="AU205"/>
      <c r="AV205"/>
    </row>
    <row r="206" spans="1:49">
      <c r="A206" s="37" t="s">
        <v>721</v>
      </c>
      <c r="B206" s="38">
        <v>155</v>
      </c>
      <c r="C206" s="39"/>
      <c r="D206" s="40" t="s">
        <v>714</v>
      </c>
      <c r="E206" s="65" t="s">
        <v>715</v>
      </c>
      <c r="F206" s="40" t="s">
        <v>716</v>
      </c>
      <c r="G206" s="40" t="s">
        <v>717</v>
      </c>
      <c r="H206" s="38" t="s">
        <v>61</v>
      </c>
      <c r="I206" s="40" t="s">
        <v>718</v>
      </c>
      <c r="J206" s="43"/>
      <c r="K206" s="40" t="s">
        <v>719</v>
      </c>
      <c r="L206" s="40" t="s">
        <v>719</v>
      </c>
      <c r="M206" s="40" t="s">
        <v>722</v>
      </c>
      <c r="N206" s="40">
        <v>1</v>
      </c>
      <c r="O206" s="40" t="s">
        <v>95</v>
      </c>
      <c r="P206" s="44" t="s">
        <v>96</v>
      </c>
      <c r="Q206" s="38"/>
      <c r="R206" s="38" t="s">
        <v>67</v>
      </c>
      <c r="S206" s="38" t="s">
        <v>67</v>
      </c>
      <c r="T206" s="38">
        <v>2500</v>
      </c>
      <c r="U206" s="40" t="s">
        <v>720</v>
      </c>
      <c r="V206" s="40" t="s">
        <v>723</v>
      </c>
      <c r="W206" s="40" t="s">
        <v>714</v>
      </c>
      <c r="X206" s="40" t="s">
        <v>724</v>
      </c>
      <c r="Y206" s="39"/>
      <c r="Z206" s="39"/>
      <c r="AA206" s="43"/>
      <c r="AB206" s="38" t="str">
        <f t="shared" si="37"/>
        <v>IC50</v>
      </c>
      <c r="AC206" s="38">
        <v>5</v>
      </c>
      <c r="AD206" s="45">
        <f t="shared" si="38"/>
        <v>500</v>
      </c>
      <c r="AE206" s="46" t="s">
        <v>99</v>
      </c>
      <c r="AF206" s="38">
        <f t="shared" si="59"/>
        <v>2</v>
      </c>
      <c r="AG206" s="45">
        <f t="shared" si="39"/>
        <v>250</v>
      </c>
      <c r="AH206" s="43"/>
      <c r="AI206" s="66" t="str">
        <f t="shared" si="40"/>
        <v>IC50</v>
      </c>
      <c r="AJ206" s="48" t="s">
        <v>100</v>
      </c>
      <c r="AK206" s="48" t="str">
        <f t="shared" si="41"/>
        <v xml:space="preserve">Acute </v>
      </c>
      <c r="AL206" s="48" t="str">
        <f t="shared" si="42"/>
        <v>n</v>
      </c>
      <c r="AM206" s="39" t="str">
        <f t="shared" si="43"/>
        <v>esterase activity</v>
      </c>
      <c r="AN206" s="48" t="s">
        <v>71</v>
      </c>
      <c r="AO206" s="49">
        <f t="shared" si="44"/>
        <v>1</v>
      </c>
      <c r="AP206" s="48" t="s">
        <v>72</v>
      </c>
      <c r="AQ206" s="63"/>
      <c r="AR206" s="50">
        <f t="shared" si="45"/>
        <v>250</v>
      </c>
      <c r="AS206"/>
      <c r="AT206"/>
      <c r="AU206"/>
      <c r="AV206"/>
    </row>
    <row r="207" spans="1:49">
      <c r="A207" s="37" t="s">
        <v>725</v>
      </c>
      <c r="B207" s="38">
        <v>155</v>
      </c>
      <c r="C207" s="38"/>
      <c r="D207" s="40" t="s">
        <v>714</v>
      </c>
      <c r="E207" s="65" t="s">
        <v>715</v>
      </c>
      <c r="F207" s="40" t="s">
        <v>716</v>
      </c>
      <c r="G207" s="40" t="s">
        <v>717</v>
      </c>
      <c r="H207" s="38" t="s">
        <v>61</v>
      </c>
      <c r="I207" s="40" t="s">
        <v>718</v>
      </c>
      <c r="J207" s="43"/>
      <c r="K207" s="40" t="s">
        <v>719</v>
      </c>
      <c r="L207" s="40" t="s">
        <v>719</v>
      </c>
      <c r="M207" s="40" t="s">
        <v>722</v>
      </c>
      <c r="N207" s="40">
        <v>1</v>
      </c>
      <c r="O207" s="40" t="s">
        <v>95</v>
      </c>
      <c r="P207" s="44" t="s">
        <v>96</v>
      </c>
      <c r="Q207" s="38"/>
      <c r="R207" s="38" t="s">
        <v>67</v>
      </c>
      <c r="S207" s="38" t="s">
        <v>67</v>
      </c>
      <c r="T207" s="38">
        <v>100000</v>
      </c>
      <c r="U207" s="40" t="s">
        <v>726</v>
      </c>
      <c r="V207" s="40" t="s">
        <v>723</v>
      </c>
      <c r="W207" s="40" t="s">
        <v>714</v>
      </c>
      <c r="X207" s="40" t="s">
        <v>724</v>
      </c>
      <c r="Y207" s="38"/>
      <c r="Z207" s="38"/>
      <c r="AA207" s="43"/>
      <c r="AB207" s="38" t="str">
        <f t="shared" si="37"/>
        <v>IC50</v>
      </c>
      <c r="AC207" s="38">
        <v>5</v>
      </c>
      <c r="AD207" s="45">
        <f t="shared" si="38"/>
        <v>20000</v>
      </c>
      <c r="AE207" s="46" t="s">
        <v>99</v>
      </c>
      <c r="AF207" s="38">
        <f t="shared" si="59"/>
        <v>2</v>
      </c>
      <c r="AG207" s="45">
        <f t="shared" si="39"/>
        <v>10000</v>
      </c>
      <c r="AH207" s="43"/>
      <c r="AI207" s="66" t="str">
        <f t="shared" si="40"/>
        <v>IC50</v>
      </c>
      <c r="AJ207" s="48" t="s">
        <v>100</v>
      </c>
      <c r="AK207" s="48" t="str">
        <f t="shared" si="41"/>
        <v xml:space="preserve">Acute </v>
      </c>
      <c r="AL207" s="48" t="str">
        <f t="shared" si="42"/>
        <v>n</v>
      </c>
      <c r="AM207" s="39" t="str">
        <f t="shared" si="43"/>
        <v>esterase activity</v>
      </c>
      <c r="AN207" s="48" t="s">
        <v>71</v>
      </c>
      <c r="AO207" s="49">
        <f t="shared" si="44"/>
        <v>1</v>
      </c>
      <c r="AP207" s="48" t="s">
        <v>72</v>
      </c>
      <c r="AQ207" s="48"/>
      <c r="AR207" s="50">
        <f t="shared" si="45"/>
        <v>10000</v>
      </c>
      <c r="AS207"/>
      <c r="AT207"/>
      <c r="AU207"/>
      <c r="AV207"/>
    </row>
    <row r="208" spans="1:49">
      <c r="A208" s="37" t="s">
        <v>727</v>
      </c>
      <c r="B208" s="38">
        <v>155</v>
      </c>
      <c r="C208" s="39"/>
      <c r="D208" s="40" t="s">
        <v>714</v>
      </c>
      <c r="E208" s="65" t="s">
        <v>715</v>
      </c>
      <c r="F208" s="40" t="s">
        <v>716</v>
      </c>
      <c r="G208" s="40" t="s">
        <v>717</v>
      </c>
      <c r="H208" s="38" t="s">
        <v>61</v>
      </c>
      <c r="I208" s="40" t="s">
        <v>718</v>
      </c>
      <c r="J208" s="43"/>
      <c r="K208" s="40" t="s">
        <v>728</v>
      </c>
      <c r="L208" s="40" t="s">
        <v>728</v>
      </c>
      <c r="M208" s="40" t="s">
        <v>722</v>
      </c>
      <c r="N208" s="40">
        <v>9</v>
      </c>
      <c r="O208" s="40" t="s">
        <v>95</v>
      </c>
      <c r="P208" s="44" t="s">
        <v>66</v>
      </c>
      <c r="Q208" s="38"/>
      <c r="R208" s="38" t="s">
        <v>67</v>
      </c>
      <c r="S208" s="38" t="s">
        <v>67</v>
      </c>
      <c r="T208" s="38">
        <v>50000</v>
      </c>
      <c r="U208" s="40" t="s">
        <v>729</v>
      </c>
      <c r="V208" s="40" t="s">
        <v>723</v>
      </c>
      <c r="W208" s="40" t="s">
        <v>714</v>
      </c>
      <c r="X208" s="40" t="s">
        <v>249</v>
      </c>
      <c r="Y208" s="38"/>
      <c r="Z208" s="39"/>
      <c r="AA208" s="43"/>
      <c r="AB208" s="38" t="str">
        <f t="shared" si="37"/>
        <v>IC50</v>
      </c>
      <c r="AC208" s="38">
        <v>5</v>
      </c>
      <c r="AD208" s="45">
        <f t="shared" si="38"/>
        <v>10000</v>
      </c>
      <c r="AE208" s="46" t="str">
        <f t="shared" si="47"/>
        <v>Chronic</v>
      </c>
      <c r="AF208" s="38">
        <f t="shared" si="59"/>
        <v>1</v>
      </c>
      <c r="AG208" s="45">
        <f t="shared" si="39"/>
        <v>10000</v>
      </c>
      <c r="AH208" s="43"/>
      <c r="AI208" s="66" t="str">
        <f t="shared" si="40"/>
        <v>IC50</v>
      </c>
      <c r="AJ208" s="48" t="s">
        <v>70</v>
      </c>
      <c r="AK208" s="48" t="str">
        <f t="shared" si="41"/>
        <v>Chronic</v>
      </c>
      <c r="AL208" s="48" t="str">
        <f t="shared" si="42"/>
        <v>y</v>
      </c>
      <c r="AM208" s="39" t="str">
        <f t="shared" si="43"/>
        <v>Growth (relative generation time)</v>
      </c>
      <c r="AN208" s="48" t="s">
        <v>123</v>
      </c>
      <c r="AO208" s="49">
        <f t="shared" si="44"/>
        <v>9</v>
      </c>
      <c r="AP208" s="48" t="s">
        <v>124</v>
      </c>
      <c r="AQ208" s="63"/>
      <c r="AR208" s="50">
        <f t="shared" si="45"/>
        <v>10000</v>
      </c>
      <c r="AS208"/>
      <c r="AT208"/>
      <c r="AU208"/>
      <c r="AV208"/>
    </row>
    <row r="209" spans="1:48">
      <c r="A209" s="37" t="s">
        <v>730</v>
      </c>
      <c r="B209" s="38">
        <v>155</v>
      </c>
      <c r="C209" s="39"/>
      <c r="D209" s="40" t="s">
        <v>714</v>
      </c>
      <c r="E209" s="65" t="s">
        <v>715</v>
      </c>
      <c r="F209" s="40" t="s">
        <v>716</v>
      </c>
      <c r="G209" s="40" t="s">
        <v>717</v>
      </c>
      <c r="H209" s="38" t="s">
        <v>61</v>
      </c>
      <c r="I209" s="40" t="s">
        <v>718</v>
      </c>
      <c r="J209" s="43"/>
      <c r="K209" s="40" t="s">
        <v>728</v>
      </c>
      <c r="L209" s="40" t="s">
        <v>728</v>
      </c>
      <c r="M209" s="40" t="s">
        <v>722</v>
      </c>
      <c r="N209" s="40">
        <v>9</v>
      </c>
      <c r="O209" s="40" t="s">
        <v>95</v>
      </c>
      <c r="P209" s="44" t="s">
        <v>66</v>
      </c>
      <c r="Q209" s="38"/>
      <c r="R209" s="38" t="s">
        <v>67</v>
      </c>
      <c r="S209" s="38" t="s">
        <v>67</v>
      </c>
      <c r="T209" s="38">
        <v>52200</v>
      </c>
      <c r="U209" s="40" t="s">
        <v>731</v>
      </c>
      <c r="V209" s="40" t="s">
        <v>723</v>
      </c>
      <c r="W209" s="40" t="s">
        <v>714</v>
      </c>
      <c r="X209" s="40" t="s">
        <v>249</v>
      </c>
      <c r="Y209" s="38"/>
      <c r="Z209" s="39"/>
      <c r="AA209" s="43"/>
      <c r="AB209" s="38" t="str">
        <f t="shared" si="37"/>
        <v>IC50</v>
      </c>
      <c r="AC209" s="38">
        <v>5</v>
      </c>
      <c r="AD209" s="45">
        <f t="shared" si="38"/>
        <v>10440</v>
      </c>
      <c r="AE209" s="46" t="str">
        <f t="shared" si="47"/>
        <v>Chronic</v>
      </c>
      <c r="AF209" s="38">
        <f t="shared" si="59"/>
        <v>1</v>
      </c>
      <c r="AG209" s="45">
        <f t="shared" si="39"/>
        <v>10440</v>
      </c>
      <c r="AH209" s="43"/>
      <c r="AI209" s="66" t="str">
        <f t="shared" si="40"/>
        <v>IC50</v>
      </c>
      <c r="AJ209" s="48" t="s">
        <v>70</v>
      </c>
      <c r="AK209" s="48" t="str">
        <f t="shared" si="41"/>
        <v>Chronic</v>
      </c>
      <c r="AL209" s="48" t="str">
        <f t="shared" si="42"/>
        <v>y</v>
      </c>
      <c r="AM209" s="39" t="str">
        <f t="shared" si="43"/>
        <v>Growth (relative generation time)</v>
      </c>
      <c r="AN209" s="48" t="s">
        <v>123</v>
      </c>
      <c r="AO209" s="49">
        <f t="shared" si="44"/>
        <v>9</v>
      </c>
      <c r="AP209" s="48" t="s">
        <v>124</v>
      </c>
      <c r="AQ209" s="63"/>
      <c r="AR209" s="50">
        <f t="shared" si="45"/>
        <v>10440</v>
      </c>
      <c r="AS209"/>
      <c r="AT209"/>
      <c r="AU209"/>
      <c r="AV209"/>
    </row>
    <row r="210" spans="1:48">
      <c r="A210" s="37" t="s">
        <v>732</v>
      </c>
      <c r="B210" s="38">
        <v>205</v>
      </c>
      <c r="C210" s="43"/>
      <c r="D210" s="40" t="s">
        <v>714</v>
      </c>
      <c r="E210" s="65" t="s">
        <v>715</v>
      </c>
      <c r="F210" s="40" t="s">
        <v>716</v>
      </c>
      <c r="G210" s="40" t="s">
        <v>717</v>
      </c>
      <c r="H210" s="38" t="s">
        <v>61</v>
      </c>
      <c r="I210" s="40" t="s">
        <v>718</v>
      </c>
      <c r="J210" s="43"/>
      <c r="K210" s="40" t="s">
        <v>728</v>
      </c>
      <c r="L210" s="40" t="s">
        <v>728</v>
      </c>
      <c r="M210" s="40" t="s">
        <v>722</v>
      </c>
      <c r="N210" s="40">
        <v>9</v>
      </c>
      <c r="O210" s="40" t="s">
        <v>95</v>
      </c>
      <c r="P210" s="44" t="s">
        <v>66</v>
      </c>
      <c r="Q210" s="43"/>
      <c r="R210" s="38" t="s">
        <v>67</v>
      </c>
      <c r="S210" s="38" t="s">
        <v>67</v>
      </c>
      <c r="T210" s="38">
        <v>105000</v>
      </c>
      <c r="U210" s="40" t="s">
        <v>733</v>
      </c>
      <c r="V210" s="40" t="s">
        <v>723</v>
      </c>
      <c r="W210" s="40" t="s">
        <v>714</v>
      </c>
      <c r="X210" s="40" t="s">
        <v>249</v>
      </c>
      <c r="Y210" s="38"/>
      <c r="Z210" s="38"/>
      <c r="AA210" s="43"/>
      <c r="AB210" s="38" t="str">
        <f t="shared" si="37"/>
        <v>IC50</v>
      </c>
      <c r="AC210" s="38">
        <v>5</v>
      </c>
      <c r="AD210" s="45">
        <f t="shared" si="38"/>
        <v>21000</v>
      </c>
      <c r="AE210" s="46" t="str">
        <f t="shared" si="47"/>
        <v>Chronic</v>
      </c>
      <c r="AF210" s="38">
        <f t="shared" si="59"/>
        <v>1</v>
      </c>
      <c r="AG210" s="45">
        <f t="shared" si="39"/>
        <v>21000</v>
      </c>
      <c r="AH210" s="43"/>
      <c r="AI210" s="66" t="str">
        <f t="shared" si="40"/>
        <v>IC50</v>
      </c>
      <c r="AJ210" s="48" t="s">
        <v>70</v>
      </c>
      <c r="AK210" s="48" t="str">
        <f t="shared" si="41"/>
        <v>Chronic</v>
      </c>
      <c r="AL210" s="48" t="str">
        <f t="shared" si="42"/>
        <v>y</v>
      </c>
      <c r="AM210" s="39" t="str">
        <f t="shared" si="43"/>
        <v>Growth (relative generation time)</v>
      </c>
      <c r="AN210" s="48" t="s">
        <v>123</v>
      </c>
      <c r="AO210" s="49">
        <f t="shared" si="44"/>
        <v>9</v>
      </c>
      <c r="AP210" s="48" t="s">
        <v>124</v>
      </c>
      <c r="AQ210" s="43"/>
      <c r="AR210" s="50">
        <f t="shared" si="45"/>
        <v>21000</v>
      </c>
      <c r="AS210"/>
      <c r="AT210"/>
      <c r="AU210"/>
      <c r="AV210"/>
    </row>
    <row r="211" spans="1:48">
      <c r="A211" s="37" t="s">
        <v>734</v>
      </c>
      <c r="B211" s="38">
        <v>201</v>
      </c>
      <c r="C211" s="43"/>
      <c r="D211" s="40" t="s">
        <v>108</v>
      </c>
      <c r="E211" s="65" t="s">
        <v>735</v>
      </c>
      <c r="F211" s="40" t="s">
        <v>425</v>
      </c>
      <c r="G211" s="40" t="s">
        <v>60</v>
      </c>
      <c r="H211" s="38" t="s">
        <v>61</v>
      </c>
      <c r="I211" s="40" t="s">
        <v>83</v>
      </c>
      <c r="J211" s="43"/>
      <c r="K211" s="40" t="s">
        <v>63</v>
      </c>
      <c r="L211" s="40" t="s">
        <v>63</v>
      </c>
      <c r="M211" s="40" t="s">
        <v>64</v>
      </c>
      <c r="N211" s="40">
        <v>96</v>
      </c>
      <c r="O211" s="40" t="s">
        <v>95</v>
      </c>
      <c r="P211" s="44" t="s">
        <v>96</v>
      </c>
      <c r="Q211" s="43"/>
      <c r="R211" s="38" t="s">
        <v>67</v>
      </c>
      <c r="S211" s="38" t="s">
        <v>67</v>
      </c>
      <c r="T211" s="38">
        <v>86090</v>
      </c>
      <c r="U211" s="40" t="s">
        <v>736</v>
      </c>
      <c r="V211" s="40" t="s">
        <v>87</v>
      </c>
      <c r="W211" s="40" t="s">
        <v>108</v>
      </c>
      <c r="X211" s="40">
        <v>7.5</v>
      </c>
      <c r="Y211" s="38"/>
      <c r="Z211" s="38" t="s">
        <v>737</v>
      </c>
      <c r="AA211" s="43"/>
      <c r="AB211" s="38" t="str">
        <f t="shared" si="37"/>
        <v>LC50</v>
      </c>
      <c r="AC211" s="38">
        <f t="shared" ref="AC211:AC233" si="60">VLOOKUP(AB211,$BA$9:$BB$14,2,FALSE)</f>
        <v>5</v>
      </c>
      <c r="AD211" s="45">
        <f t="shared" si="38"/>
        <v>17218</v>
      </c>
      <c r="AE211" s="46" t="s">
        <v>99</v>
      </c>
      <c r="AF211" s="38">
        <f t="shared" si="59"/>
        <v>2</v>
      </c>
      <c r="AG211" s="45">
        <f t="shared" si="39"/>
        <v>8609</v>
      </c>
      <c r="AH211" s="43"/>
      <c r="AI211" s="66" t="str">
        <f t="shared" si="40"/>
        <v>LC50</v>
      </c>
      <c r="AJ211" s="48" t="s">
        <v>100</v>
      </c>
      <c r="AK211" s="48" t="str">
        <f t="shared" si="41"/>
        <v xml:space="preserve">Acute </v>
      </c>
      <c r="AL211" s="48" t="str">
        <f t="shared" si="42"/>
        <v>n</v>
      </c>
      <c r="AM211" s="39" t="str">
        <f t="shared" si="43"/>
        <v>Mortality</v>
      </c>
      <c r="AN211" s="48" t="s">
        <v>71</v>
      </c>
      <c r="AO211" s="49">
        <f t="shared" si="44"/>
        <v>96</v>
      </c>
      <c r="AP211" s="48" t="s">
        <v>72</v>
      </c>
      <c r="AQ211" s="43"/>
      <c r="AR211" s="50">
        <f t="shared" si="45"/>
        <v>8609</v>
      </c>
      <c r="AS211"/>
      <c r="AT211"/>
      <c r="AU211"/>
      <c r="AV211"/>
    </row>
    <row r="212" spans="1:48">
      <c r="A212" s="37" t="s">
        <v>738</v>
      </c>
      <c r="B212" s="38">
        <v>201</v>
      </c>
      <c r="C212" s="43"/>
      <c r="D212" s="40" t="s">
        <v>108</v>
      </c>
      <c r="E212" s="65" t="s">
        <v>735</v>
      </c>
      <c r="F212" s="40" t="s">
        <v>425</v>
      </c>
      <c r="G212" s="40" t="s">
        <v>60</v>
      </c>
      <c r="H212" s="38" t="s">
        <v>61</v>
      </c>
      <c r="I212" s="40" t="s">
        <v>83</v>
      </c>
      <c r="J212" s="43"/>
      <c r="K212" s="40" t="s">
        <v>63</v>
      </c>
      <c r="L212" s="40" t="s">
        <v>63</v>
      </c>
      <c r="M212" s="40" t="s">
        <v>64</v>
      </c>
      <c r="N212" s="40">
        <v>96</v>
      </c>
      <c r="O212" s="40" t="s">
        <v>95</v>
      </c>
      <c r="P212" s="44" t="s">
        <v>96</v>
      </c>
      <c r="Q212" s="43"/>
      <c r="R212" s="38" t="s">
        <v>67</v>
      </c>
      <c r="S212" s="38" t="s">
        <v>67</v>
      </c>
      <c r="T212" s="38">
        <v>125420</v>
      </c>
      <c r="U212" s="40" t="s">
        <v>739</v>
      </c>
      <c r="V212" s="40" t="s">
        <v>230</v>
      </c>
      <c r="W212" s="40" t="s">
        <v>108</v>
      </c>
      <c r="X212" s="40">
        <v>7.5</v>
      </c>
      <c r="Y212" s="38"/>
      <c r="Z212" s="38" t="s">
        <v>737</v>
      </c>
      <c r="AA212" s="43"/>
      <c r="AB212" s="38" t="str">
        <f t="shared" si="37"/>
        <v>LC50</v>
      </c>
      <c r="AC212" s="38">
        <f t="shared" si="60"/>
        <v>5</v>
      </c>
      <c r="AD212" s="45">
        <f t="shared" si="38"/>
        <v>25084</v>
      </c>
      <c r="AE212" s="46" t="s">
        <v>99</v>
      </c>
      <c r="AF212" s="38">
        <f t="shared" si="59"/>
        <v>2</v>
      </c>
      <c r="AG212" s="45">
        <f t="shared" si="39"/>
        <v>12542</v>
      </c>
      <c r="AH212" s="43"/>
      <c r="AI212" s="66" t="str">
        <f t="shared" si="40"/>
        <v>LC50</v>
      </c>
      <c r="AJ212" s="48" t="s">
        <v>100</v>
      </c>
      <c r="AK212" s="48" t="str">
        <f t="shared" si="41"/>
        <v xml:space="preserve">Acute </v>
      </c>
      <c r="AL212" s="48" t="str">
        <f t="shared" si="42"/>
        <v>n</v>
      </c>
      <c r="AM212" s="39" t="str">
        <f t="shared" si="43"/>
        <v>Mortality</v>
      </c>
      <c r="AN212" s="48" t="s">
        <v>71</v>
      </c>
      <c r="AO212" s="49">
        <f t="shared" si="44"/>
        <v>96</v>
      </c>
      <c r="AP212" s="48" t="s">
        <v>72</v>
      </c>
      <c r="AQ212" s="43"/>
      <c r="AR212" s="50">
        <f t="shared" si="45"/>
        <v>12542</v>
      </c>
      <c r="AS212"/>
      <c r="AT212"/>
      <c r="AU212"/>
      <c r="AV212"/>
    </row>
    <row r="213" spans="1:48">
      <c r="A213" s="37" t="s">
        <v>740</v>
      </c>
      <c r="B213" s="38">
        <v>201</v>
      </c>
      <c r="C213" s="43"/>
      <c r="D213" s="40" t="s">
        <v>108</v>
      </c>
      <c r="E213" s="65" t="s">
        <v>735</v>
      </c>
      <c r="F213" s="40" t="s">
        <v>425</v>
      </c>
      <c r="G213" s="40" t="s">
        <v>60</v>
      </c>
      <c r="H213" s="38" t="s">
        <v>61</v>
      </c>
      <c r="I213" s="40" t="s">
        <v>83</v>
      </c>
      <c r="J213" s="43"/>
      <c r="K213" s="40" t="s">
        <v>63</v>
      </c>
      <c r="L213" s="40" t="s">
        <v>63</v>
      </c>
      <c r="M213" s="40" t="s">
        <v>64</v>
      </c>
      <c r="N213" s="40">
        <v>96</v>
      </c>
      <c r="O213" s="40" t="s">
        <v>95</v>
      </c>
      <c r="P213" s="44" t="s">
        <v>96</v>
      </c>
      <c r="Q213" s="43"/>
      <c r="R213" s="38" t="s">
        <v>67</v>
      </c>
      <c r="S213" s="38" t="s">
        <v>67</v>
      </c>
      <c r="T213" s="38">
        <v>95350</v>
      </c>
      <c r="U213" s="40" t="s">
        <v>741</v>
      </c>
      <c r="V213" s="40" t="s">
        <v>122</v>
      </c>
      <c r="W213" s="40" t="s">
        <v>108</v>
      </c>
      <c r="X213" s="40">
        <v>7.5</v>
      </c>
      <c r="Y213" s="38"/>
      <c r="Z213" s="38" t="s">
        <v>737</v>
      </c>
      <c r="AA213" s="43"/>
      <c r="AB213" s="38" t="str">
        <f t="shared" si="37"/>
        <v>LC50</v>
      </c>
      <c r="AC213" s="38">
        <f t="shared" si="60"/>
        <v>5</v>
      </c>
      <c r="AD213" s="45">
        <f t="shared" si="38"/>
        <v>19070</v>
      </c>
      <c r="AE213" s="46" t="s">
        <v>99</v>
      </c>
      <c r="AF213" s="38">
        <f t="shared" si="59"/>
        <v>2</v>
      </c>
      <c r="AG213" s="45">
        <f t="shared" si="39"/>
        <v>9535</v>
      </c>
      <c r="AH213" s="43"/>
      <c r="AI213" s="66" t="str">
        <f t="shared" si="40"/>
        <v>LC50</v>
      </c>
      <c r="AJ213" s="48" t="s">
        <v>100</v>
      </c>
      <c r="AK213" s="48" t="str">
        <f t="shared" si="41"/>
        <v xml:space="preserve">Acute </v>
      </c>
      <c r="AL213" s="48" t="str">
        <f t="shared" si="42"/>
        <v>n</v>
      </c>
      <c r="AM213" s="39" t="str">
        <f t="shared" si="43"/>
        <v>Mortality</v>
      </c>
      <c r="AN213" s="48" t="s">
        <v>71</v>
      </c>
      <c r="AO213" s="49">
        <f t="shared" si="44"/>
        <v>96</v>
      </c>
      <c r="AP213" s="48" t="s">
        <v>72</v>
      </c>
      <c r="AQ213" s="43"/>
      <c r="AR213" s="50">
        <f t="shared" si="45"/>
        <v>9535</v>
      </c>
      <c r="AS213"/>
      <c r="AT213"/>
      <c r="AU213"/>
      <c r="AV213"/>
    </row>
    <row r="214" spans="1:48">
      <c r="A214" s="37" t="s">
        <v>742</v>
      </c>
      <c r="B214" s="38">
        <v>201</v>
      </c>
      <c r="C214" s="43"/>
      <c r="D214" s="40" t="s">
        <v>108</v>
      </c>
      <c r="E214" s="65" t="s">
        <v>735</v>
      </c>
      <c r="F214" s="40" t="s">
        <v>425</v>
      </c>
      <c r="G214" s="40" t="s">
        <v>60</v>
      </c>
      <c r="H214" s="38" t="s">
        <v>61</v>
      </c>
      <c r="I214" s="40" t="s">
        <v>83</v>
      </c>
      <c r="J214" s="43"/>
      <c r="K214" s="40" t="s">
        <v>63</v>
      </c>
      <c r="L214" s="40" t="s">
        <v>63</v>
      </c>
      <c r="M214" s="40" t="s">
        <v>64</v>
      </c>
      <c r="N214" s="40">
        <v>96</v>
      </c>
      <c r="O214" s="40" t="s">
        <v>95</v>
      </c>
      <c r="P214" s="44" t="s">
        <v>96</v>
      </c>
      <c r="Q214" s="43"/>
      <c r="R214" s="38" t="s">
        <v>67</v>
      </c>
      <c r="S214" s="38" t="s">
        <v>67</v>
      </c>
      <c r="T214" s="38">
        <v>71260</v>
      </c>
      <c r="U214" s="40" t="s">
        <v>743</v>
      </c>
      <c r="V214" s="40" t="s">
        <v>744</v>
      </c>
      <c r="W214" s="40" t="s">
        <v>108</v>
      </c>
      <c r="X214" s="40">
        <v>7.5</v>
      </c>
      <c r="Y214" s="38"/>
      <c r="Z214" s="38" t="s">
        <v>737</v>
      </c>
      <c r="AA214" s="43"/>
      <c r="AB214" s="38" t="str">
        <f t="shared" si="37"/>
        <v>LC50</v>
      </c>
      <c r="AC214" s="38">
        <f t="shared" si="60"/>
        <v>5</v>
      </c>
      <c r="AD214" s="45">
        <f t="shared" si="38"/>
        <v>14252</v>
      </c>
      <c r="AE214" s="46" t="s">
        <v>99</v>
      </c>
      <c r="AF214" s="38">
        <f t="shared" si="59"/>
        <v>2</v>
      </c>
      <c r="AG214" s="45">
        <f t="shared" si="39"/>
        <v>7126</v>
      </c>
      <c r="AH214" s="43"/>
      <c r="AI214" s="66" t="str">
        <f t="shared" si="40"/>
        <v>LC50</v>
      </c>
      <c r="AJ214" s="48" t="s">
        <v>100</v>
      </c>
      <c r="AK214" s="48" t="str">
        <f t="shared" si="41"/>
        <v xml:space="preserve">Acute </v>
      </c>
      <c r="AL214" s="48" t="str">
        <f t="shared" si="42"/>
        <v>n</v>
      </c>
      <c r="AM214" s="39" t="str">
        <f t="shared" si="43"/>
        <v>Mortality</v>
      </c>
      <c r="AN214" s="48" t="s">
        <v>71</v>
      </c>
      <c r="AO214" s="49">
        <f t="shared" si="44"/>
        <v>96</v>
      </c>
      <c r="AP214" s="48" t="s">
        <v>72</v>
      </c>
      <c r="AQ214" s="43"/>
      <c r="AR214" s="50">
        <f t="shared" si="45"/>
        <v>7126</v>
      </c>
      <c r="AS214"/>
      <c r="AT214"/>
      <c r="AU214"/>
      <c r="AV214"/>
    </row>
    <row r="215" spans="1:48">
      <c r="A215" s="37" t="s">
        <v>745</v>
      </c>
      <c r="B215" s="38">
        <v>182</v>
      </c>
      <c r="C215" s="43"/>
      <c r="D215" s="40" t="s">
        <v>108</v>
      </c>
      <c r="E215" s="65" t="s">
        <v>735</v>
      </c>
      <c r="F215" s="40" t="s">
        <v>425</v>
      </c>
      <c r="G215" s="40" t="s">
        <v>60</v>
      </c>
      <c r="H215" s="38" t="s">
        <v>61</v>
      </c>
      <c r="I215" s="40" t="s">
        <v>83</v>
      </c>
      <c r="J215" s="43"/>
      <c r="K215" s="40" t="s">
        <v>63</v>
      </c>
      <c r="L215" s="40" t="s">
        <v>63</v>
      </c>
      <c r="M215" s="40" t="s">
        <v>64</v>
      </c>
      <c r="N215" s="40">
        <v>24</v>
      </c>
      <c r="O215" s="40" t="s">
        <v>95</v>
      </c>
      <c r="P215" s="44" t="s">
        <v>96</v>
      </c>
      <c r="Q215" s="43"/>
      <c r="R215" s="38" t="s">
        <v>67</v>
      </c>
      <c r="S215" s="38" t="s">
        <v>67</v>
      </c>
      <c r="T215" s="38">
        <v>112980</v>
      </c>
      <c r="U215" s="40" t="s">
        <v>746</v>
      </c>
      <c r="V215" s="40" t="s">
        <v>744</v>
      </c>
      <c r="W215" s="40" t="s">
        <v>108</v>
      </c>
      <c r="X215" s="40">
        <v>7.6</v>
      </c>
      <c r="Y215" s="38"/>
      <c r="Z215" s="38">
        <v>245</v>
      </c>
      <c r="AA215" s="43"/>
      <c r="AB215" s="38" t="str">
        <f t="shared" ref="AB215:AB233" si="61">M215</f>
        <v>LC50</v>
      </c>
      <c r="AC215" s="38">
        <f t="shared" si="60"/>
        <v>5</v>
      </c>
      <c r="AD215" s="45">
        <f t="shared" ref="AD215:AD233" si="62">T215/AC215</f>
        <v>22596</v>
      </c>
      <c r="AE215" s="46" t="s">
        <v>99</v>
      </c>
      <c r="AF215" s="38">
        <f t="shared" si="59"/>
        <v>2</v>
      </c>
      <c r="AG215" s="45">
        <f t="shared" ref="AG215:AG233" si="63">AD215/AF215</f>
        <v>11298</v>
      </c>
      <c r="AH215" s="43"/>
      <c r="AI215" s="66" t="str">
        <f t="shared" ref="AI215:AI233" si="64">M215</f>
        <v>LC50</v>
      </c>
      <c r="AJ215" s="48" t="s">
        <v>100</v>
      </c>
      <c r="AK215" s="48" t="str">
        <f t="shared" ref="AK215:AK233" si="65">P215</f>
        <v xml:space="preserve">Acute </v>
      </c>
      <c r="AL215" s="48" t="str">
        <f t="shared" ref="AL215:AL233" si="66">IF(AK215="chronic","y","n")</f>
        <v>n</v>
      </c>
      <c r="AM215" s="39" t="str">
        <f t="shared" ref="AM215:AM233" si="67">L215</f>
        <v>Mortality</v>
      </c>
      <c r="AN215" s="48" t="s">
        <v>71</v>
      </c>
      <c r="AO215" s="49">
        <f t="shared" ref="AO215:AO233" si="68">N215</f>
        <v>24</v>
      </c>
      <c r="AP215" s="48" t="s">
        <v>114</v>
      </c>
      <c r="AQ215" s="43"/>
      <c r="AR215" s="50">
        <f t="shared" ref="AR215:AR233" si="69">AG215</f>
        <v>11298</v>
      </c>
      <c r="AS215"/>
      <c r="AT215"/>
      <c r="AU215"/>
      <c r="AV215"/>
    </row>
    <row r="216" spans="1:48">
      <c r="A216" s="37" t="s">
        <v>747</v>
      </c>
      <c r="B216" s="38">
        <v>212</v>
      </c>
      <c r="C216" s="43"/>
      <c r="D216" s="40" t="s">
        <v>504</v>
      </c>
      <c r="E216" s="65" t="s">
        <v>735</v>
      </c>
      <c r="F216" s="40" t="s">
        <v>425</v>
      </c>
      <c r="G216" s="40" t="s">
        <v>426</v>
      </c>
      <c r="H216" s="38" t="s">
        <v>61</v>
      </c>
      <c r="I216" s="40" t="s">
        <v>83</v>
      </c>
      <c r="J216" s="43"/>
      <c r="K216" s="40" t="s">
        <v>63</v>
      </c>
      <c r="L216" s="40" t="s">
        <v>63</v>
      </c>
      <c r="M216" s="40" t="s">
        <v>64</v>
      </c>
      <c r="N216" s="40">
        <v>24</v>
      </c>
      <c r="O216" s="40" t="s">
        <v>95</v>
      </c>
      <c r="P216" s="44" t="s">
        <v>96</v>
      </c>
      <c r="Q216" s="43"/>
      <c r="R216" s="38" t="s">
        <v>67</v>
      </c>
      <c r="S216" s="38" t="s">
        <v>67</v>
      </c>
      <c r="T216" s="38">
        <v>1000000</v>
      </c>
      <c r="U216" s="40" t="s">
        <v>748</v>
      </c>
      <c r="V216" s="40" t="s">
        <v>230</v>
      </c>
      <c r="W216" s="40" t="s">
        <v>504</v>
      </c>
      <c r="X216" s="40">
        <v>6.6</v>
      </c>
      <c r="Y216" s="38"/>
      <c r="Z216" s="38">
        <v>12</v>
      </c>
      <c r="AA216" s="43"/>
      <c r="AB216" s="38" t="str">
        <f t="shared" si="61"/>
        <v>LC50</v>
      </c>
      <c r="AC216" s="38">
        <f t="shared" si="60"/>
        <v>5</v>
      </c>
      <c r="AD216" s="45">
        <f t="shared" si="62"/>
        <v>200000</v>
      </c>
      <c r="AE216" s="46" t="s">
        <v>99</v>
      </c>
      <c r="AF216" s="38">
        <f t="shared" si="59"/>
        <v>2</v>
      </c>
      <c r="AG216" s="45">
        <f t="shared" si="63"/>
        <v>100000</v>
      </c>
      <c r="AH216" s="43"/>
      <c r="AI216" s="66" t="str">
        <f t="shared" si="64"/>
        <v>LC50</v>
      </c>
      <c r="AJ216" s="48" t="s">
        <v>100</v>
      </c>
      <c r="AK216" s="48" t="str">
        <f t="shared" si="65"/>
        <v xml:space="preserve">Acute </v>
      </c>
      <c r="AL216" s="48" t="str">
        <f t="shared" si="66"/>
        <v>n</v>
      </c>
      <c r="AM216" s="39" t="str">
        <f t="shared" si="67"/>
        <v>Mortality</v>
      </c>
      <c r="AN216" s="48" t="s">
        <v>71</v>
      </c>
      <c r="AO216" s="49">
        <f t="shared" si="68"/>
        <v>24</v>
      </c>
      <c r="AP216" s="48" t="s">
        <v>114</v>
      </c>
      <c r="AQ216" s="43"/>
      <c r="AR216" s="50">
        <f t="shared" si="69"/>
        <v>100000</v>
      </c>
      <c r="AS216"/>
      <c r="AT216"/>
      <c r="AU216"/>
      <c r="AV216"/>
    </row>
    <row r="217" spans="1:48">
      <c r="A217" s="37" t="s">
        <v>749</v>
      </c>
      <c r="B217" s="38">
        <v>212</v>
      </c>
      <c r="C217" s="43"/>
      <c r="D217" s="40" t="s">
        <v>504</v>
      </c>
      <c r="E217" s="65" t="s">
        <v>735</v>
      </c>
      <c r="F217" s="40" t="s">
        <v>425</v>
      </c>
      <c r="G217" s="40" t="s">
        <v>426</v>
      </c>
      <c r="H217" s="38" t="s">
        <v>61</v>
      </c>
      <c r="I217" s="40" t="s">
        <v>83</v>
      </c>
      <c r="J217" s="43"/>
      <c r="K217" s="40" t="s">
        <v>63</v>
      </c>
      <c r="L217" s="40" t="s">
        <v>63</v>
      </c>
      <c r="M217" s="40" t="s">
        <v>64</v>
      </c>
      <c r="N217" s="40">
        <v>24</v>
      </c>
      <c r="O217" s="40" t="s">
        <v>95</v>
      </c>
      <c r="P217" s="44" t="s">
        <v>96</v>
      </c>
      <c r="Q217" s="43"/>
      <c r="R217" s="38" t="s">
        <v>67</v>
      </c>
      <c r="S217" s="38" t="s">
        <v>67</v>
      </c>
      <c r="T217" s="38">
        <v>35010</v>
      </c>
      <c r="U217" s="40" t="s">
        <v>750</v>
      </c>
      <c r="V217" s="40" t="s">
        <v>230</v>
      </c>
      <c r="W217" s="40" t="s">
        <v>504</v>
      </c>
      <c r="X217" s="40">
        <v>7.3</v>
      </c>
      <c r="Y217" s="38"/>
      <c r="Z217" s="38">
        <v>45</v>
      </c>
      <c r="AA217" s="43"/>
      <c r="AB217" s="38" t="str">
        <f t="shared" si="61"/>
        <v>LC50</v>
      </c>
      <c r="AC217" s="38">
        <f t="shared" si="60"/>
        <v>5</v>
      </c>
      <c r="AD217" s="45">
        <f t="shared" si="62"/>
        <v>7002</v>
      </c>
      <c r="AE217" s="46" t="s">
        <v>99</v>
      </c>
      <c r="AF217" s="38">
        <f t="shared" si="59"/>
        <v>2</v>
      </c>
      <c r="AG217" s="45">
        <f t="shared" si="63"/>
        <v>3501</v>
      </c>
      <c r="AH217" s="43"/>
      <c r="AI217" s="66" t="str">
        <f t="shared" si="64"/>
        <v>LC50</v>
      </c>
      <c r="AJ217" s="48" t="s">
        <v>100</v>
      </c>
      <c r="AK217" s="48" t="str">
        <f t="shared" si="65"/>
        <v xml:space="preserve">Acute </v>
      </c>
      <c r="AL217" s="48" t="str">
        <f t="shared" si="66"/>
        <v>n</v>
      </c>
      <c r="AM217" s="39" t="str">
        <f t="shared" si="67"/>
        <v>Mortality</v>
      </c>
      <c r="AN217" s="48" t="s">
        <v>71</v>
      </c>
      <c r="AO217" s="49">
        <f t="shared" si="68"/>
        <v>24</v>
      </c>
      <c r="AP217" s="48" t="s">
        <v>114</v>
      </c>
      <c r="AQ217" s="43"/>
      <c r="AR217" s="50">
        <f t="shared" si="69"/>
        <v>3501</v>
      </c>
      <c r="AS217"/>
      <c r="AT217"/>
      <c r="AU217"/>
      <c r="AV217"/>
    </row>
    <row r="218" spans="1:48">
      <c r="A218" s="37" t="s">
        <v>751</v>
      </c>
      <c r="B218" s="38">
        <v>212</v>
      </c>
      <c r="C218" s="43"/>
      <c r="D218" s="40" t="s">
        <v>504</v>
      </c>
      <c r="E218" s="65" t="s">
        <v>735</v>
      </c>
      <c r="F218" s="40" t="s">
        <v>425</v>
      </c>
      <c r="G218" s="40" t="s">
        <v>426</v>
      </c>
      <c r="H218" s="38" t="s">
        <v>61</v>
      </c>
      <c r="I218" s="40" t="s">
        <v>83</v>
      </c>
      <c r="J218" s="43"/>
      <c r="K218" s="40" t="s">
        <v>63</v>
      </c>
      <c r="L218" s="40" t="s">
        <v>63</v>
      </c>
      <c r="M218" s="40" t="s">
        <v>64</v>
      </c>
      <c r="N218" s="40">
        <v>24</v>
      </c>
      <c r="O218" s="40" t="s">
        <v>95</v>
      </c>
      <c r="P218" s="44" t="s">
        <v>96</v>
      </c>
      <c r="Q218" s="43"/>
      <c r="R218" s="38" t="s">
        <v>67</v>
      </c>
      <c r="S218" s="38" t="s">
        <v>67</v>
      </c>
      <c r="T218" s="38">
        <v>68220</v>
      </c>
      <c r="U218" s="40" t="s">
        <v>752</v>
      </c>
      <c r="V218" s="40" t="s">
        <v>230</v>
      </c>
      <c r="W218" s="40" t="s">
        <v>504</v>
      </c>
      <c r="X218" s="40">
        <v>7.8</v>
      </c>
      <c r="Y218" s="38"/>
      <c r="Z218" s="38">
        <v>173</v>
      </c>
      <c r="AA218" s="43"/>
      <c r="AB218" s="38" t="str">
        <f t="shared" si="61"/>
        <v>LC50</v>
      </c>
      <c r="AC218" s="38">
        <f t="shared" si="60"/>
        <v>5</v>
      </c>
      <c r="AD218" s="45">
        <f t="shared" si="62"/>
        <v>13644</v>
      </c>
      <c r="AE218" s="46" t="s">
        <v>99</v>
      </c>
      <c r="AF218" s="38">
        <f t="shared" si="59"/>
        <v>2</v>
      </c>
      <c r="AG218" s="45">
        <f t="shared" si="63"/>
        <v>6822</v>
      </c>
      <c r="AH218" s="43"/>
      <c r="AI218" s="66" t="str">
        <f t="shared" si="64"/>
        <v>LC50</v>
      </c>
      <c r="AJ218" s="48" t="s">
        <v>100</v>
      </c>
      <c r="AK218" s="48" t="str">
        <f t="shared" si="65"/>
        <v xml:space="preserve">Acute </v>
      </c>
      <c r="AL218" s="48" t="str">
        <f t="shared" si="66"/>
        <v>n</v>
      </c>
      <c r="AM218" s="39" t="str">
        <f t="shared" si="67"/>
        <v>Mortality</v>
      </c>
      <c r="AN218" s="48" t="s">
        <v>71</v>
      </c>
      <c r="AO218" s="49">
        <f t="shared" si="68"/>
        <v>24</v>
      </c>
      <c r="AP218" s="48" t="s">
        <v>114</v>
      </c>
      <c r="AQ218" s="43"/>
      <c r="AR218" s="50">
        <f t="shared" si="69"/>
        <v>6822</v>
      </c>
      <c r="AS218"/>
      <c r="AT218"/>
      <c r="AU218"/>
      <c r="AV218"/>
    </row>
    <row r="219" spans="1:48">
      <c r="A219" s="37" t="s">
        <v>753</v>
      </c>
      <c r="B219" s="38">
        <v>212</v>
      </c>
      <c r="C219" s="43"/>
      <c r="D219" s="40" t="s">
        <v>504</v>
      </c>
      <c r="E219" s="65" t="s">
        <v>735</v>
      </c>
      <c r="F219" s="40" t="s">
        <v>425</v>
      </c>
      <c r="G219" s="40" t="s">
        <v>426</v>
      </c>
      <c r="H219" s="38" t="s">
        <v>61</v>
      </c>
      <c r="I219" s="40" t="s">
        <v>83</v>
      </c>
      <c r="J219" s="43"/>
      <c r="K219" s="40" t="s">
        <v>63</v>
      </c>
      <c r="L219" s="40" t="s">
        <v>63</v>
      </c>
      <c r="M219" s="40" t="s">
        <v>64</v>
      </c>
      <c r="N219" s="40">
        <v>24</v>
      </c>
      <c r="O219" s="40" t="s">
        <v>95</v>
      </c>
      <c r="P219" s="44" t="s">
        <v>96</v>
      </c>
      <c r="Q219" s="43"/>
      <c r="R219" s="38" t="s">
        <v>67</v>
      </c>
      <c r="S219" s="38" t="s">
        <v>67</v>
      </c>
      <c r="T219" s="38">
        <v>119750</v>
      </c>
      <c r="U219" s="40" t="s">
        <v>754</v>
      </c>
      <c r="V219" s="40" t="s">
        <v>230</v>
      </c>
      <c r="W219" s="40" t="s">
        <v>504</v>
      </c>
      <c r="X219" s="40">
        <v>8.1999999999999993</v>
      </c>
      <c r="Y219" s="38"/>
      <c r="Z219" s="38">
        <v>305</v>
      </c>
      <c r="AA219" s="43"/>
      <c r="AB219" s="38" t="str">
        <f t="shared" si="61"/>
        <v>LC50</v>
      </c>
      <c r="AC219" s="38">
        <f t="shared" si="60"/>
        <v>5</v>
      </c>
      <c r="AD219" s="45">
        <f t="shared" si="62"/>
        <v>23950</v>
      </c>
      <c r="AE219" s="46" t="s">
        <v>99</v>
      </c>
      <c r="AF219" s="38">
        <f t="shared" si="59"/>
        <v>2</v>
      </c>
      <c r="AG219" s="45">
        <f t="shared" si="63"/>
        <v>11975</v>
      </c>
      <c r="AH219" s="43"/>
      <c r="AI219" s="66" t="str">
        <f t="shared" si="64"/>
        <v>LC50</v>
      </c>
      <c r="AJ219" s="48" t="s">
        <v>100</v>
      </c>
      <c r="AK219" s="48" t="str">
        <f t="shared" si="65"/>
        <v xml:space="preserve">Acute </v>
      </c>
      <c r="AL219" s="48" t="str">
        <f t="shared" si="66"/>
        <v>n</v>
      </c>
      <c r="AM219" s="39" t="str">
        <f t="shared" si="67"/>
        <v>Mortality</v>
      </c>
      <c r="AN219" s="48" t="s">
        <v>71</v>
      </c>
      <c r="AO219" s="49">
        <f t="shared" si="68"/>
        <v>24</v>
      </c>
      <c r="AP219" s="48" t="s">
        <v>114</v>
      </c>
      <c r="AQ219" s="43"/>
      <c r="AR219" s="50">
        <f t="shared" si="69"/>
        <v>11975</v>
      </c>
      <c r="AS219"/>
      <c r="AT219"/>
      <c r="AU219"/>
      <c r="AV219"/>
    </row>
    <row r="220" spans="1:48">
      <c r="A220" s="37" t="s">
        <v>755</v>
      </c>
      <c r="B220" s="38">
        <v>182</v>
      </c>
      <c r="C220" s="43"/>
      <c r="D220" s="40" t="s">
        <v>108</v>
      </c>
      <c r="E220" s="65" t="s">
        <v>735</v>
      </c>
      <c r="F220" s="40" t="s">
        <v>425</v>
      </c>
      <c r="G220" s="40" t="s">
        <v>60</v>
      </c>
      <c r="H220" s="38" t="s">
        <v>61</v>
      </c>
      <c r="I220" s="40" t="s">
        <v>83</v>
      </c>
      <c r="J220" s="43"/>
      <c r="K220" s="40" t="s">
        <v>63</v>
      </c>
      <c r="L220" s="40" t="s">
        <v>63</v>
      </c>
      <c r="M220" s="40" t="s">
        <v>64</v>
      </c>
      <c r="N220" s="40">
        <v>48</v>
      </c>
      <c r="O220" s="40" t="s">
        <v>95</v>
      </c>
      <c r="P220" s="44" t="s">
        <v>96</v>
      </c>
      <c r="Q220" s="43"/>
      <c r="R220" s="38" t="s">
        <v>67</v>
      </c>
      <c r="S220" s="38" t="s">
        <v>67</v>
      </c>
      <c r="T220" s="38">
        <v>101840</v>
      </c>
      <c r="U220" s="40" t="s">
        <v>756</v>
      </c>
      <c r="V220" s="40" t="s">
        <v>744</v>
      </c>
      <c r="W220" s="40" t="s">
        <v>108</v>
      </c>
      <c r="X220" s="40">
        <v>7.6</v>
      </c>
      <c r="Y220" s="38"/>
      <c r="Z220" s="38">
        <v>245</v>
      </c>
      <c r="AA220" s="43"/>
      <c r="AB220" s="38" t="str">
        <f t="shared" si="61"/>
        <v>LC50</v>
      </c>
      <c r="AC220" s="38">
        <f t="shared" si="60"/>
        <v>5</v>
      </c>
      <c r="AD220" s="45">
        <f t="shared" si="62"/>
        <v>20368</v>
      </c>
      <c r="AE220" s="46" t="s">
        <v>99</v>
      </c>
      <c r="AF220" s="38">
        <f t="shared" si="59"/>
        <v>2</v>
      </c>
      <c r="AG220" s="45">
        <f t="shared" si="63"/>
        <v>10184</v>
      </c>
      <c r="AH220" s="43"/>
      <c r="AI220" s="66" t="str">
        <f t="shared" si="64"/>
        <v>LC50</v>
      </c>
      <c r="AJ220" s="48" t="s">
        <v>100</v>
      </c>
      <c r="AK220" s="48" t="str">
        <f t="shared" si="65"/>
        <v xml:space="preserve">Acute </v>
      </c>
      <c r="AL220" s="48" t="str">
        <f t="shared" si="66"/>
        <v>n</v>
      </c>
      <c r="AM220" s="39" t="str">
        <f t="shared" si="67"/>
        <v>Mortality</v>
      </c>
      <c r="AN220" s="48" t="s">
        <v>71</v>
      </c>
      <c r="AO220" s="49">
        <f t="shared" si="68"/>
        <v>48</v>
      </c>
      <c r="AP220" s="48" t="s">
        <v>208</v>
      </c>
      <c r="AQ220" s="43"/>
      <c r="AR220" s="50">
        <f t="shared" si="69"/>
        <v>10184</v>
      </c>
      <c r="AS220"/>
      <c r="AT220"/>
      <c r="AU220"/>
      <c r="AV220"/>
    </row>
    <row r="221" spans="1:48">
      <c r="A221" s="37" t="s">
        <v>757</v>
      </c>
      <c r="B221" s="38">
        <v>212</v>
      </c>
      <c r="C221" s="43"/>
      <c r="D221" s="40" t="s">
        <v>504</v>
      </c>
      <c r="E221" s="65" t="s">
        <v>735</v>
      </c>
      <c r="F221" s="40" t="s">
        <v>425</v>
      </c>
      <c r="G221" s="40" t="s">
        <v>426</v>
      </c>
      <c r="H221" s="38" t="s">
        <v>61</v>
      </c>
      <c r="I221" s="40" t="s">
        <v>83</v>
      </c>
      <c r="J221" s="43"/>
      <c r="K221" s="40" t="s">
        <v>63</v>
      </c>
      <c r="L221" s="40" t="s">
        <v>63</v>
      </c>
      <c r="M221" s="40" t="s">
        <v>64</v>
      </c>
      <c r="N221" s="40">
        <v>48</v>
      </c>
      <c r="O221" s="40" t="s">
        <v>95</v>
      </c>
      <c r="P221" s="44" t="s">
        <v>96</v>
      </c>
      <c r="Q221" s="43"/>
      <c r="R221" s="38" t="s">
        <v>67</v>
      </c>
      <c r="S221" s="38" t="s">
        <v>67</v>
      </c>
      <c r="T221" s="38">
        <v>100000</v>
      </c>
      <c r="U221" s="40" t="s">
        <v>758</v>
      </c>
      <c r="V221" s="40" t="s">
        <v>230</v>
      </c>
      <c r="W221" s="40" t="s">
        <v>504</v>
      </c>
      <c r="X221" s="40">
        <v>6.6</v>
      </c>
      <c r="Y221" s="38"/>
      <c r="Z221" s="38">
        <v>12</v>
      </c>
      <c r="AA221" s="43"/>
      <c r="AB221" s="38" t="str">
        <f t="shared" si="61"/>
        <v>LC50</v>
      </c>
      <c r="AC221" s="38">
        <f t="shared" si="60"/>
        <v>5</v>
      </c>
      <c r="AD221" s="45">
        <f t="shared" si="62"/>
        <v>20000</v>
      </c>
      <c r="AE221" s="46" t="s">
        <v>99</v>
      </c>
      <c r="AF221" s="38">
        <f t="shared" si="59"/>
        <v>2</v>
      </c>
      <c r="AG221" s="45">
        <f t="shared" si="63"/>
        <v>10000</v>
      </c>
      <c r="AH221" s="43"/>
      <c r="AI221" s="66" t="str">
        <f t="shared" si="64"/>
        <v>LC50</v>
      </c>
      <c r="AJ221" s="48" t="s">
        <v>100</v>
      </c>
      <c r="AK221" s="48" t="str">
        <f t="shared" si="65"/>
        <v xml:space="preserve">Acute </v>
      </c>
      <c r="AL221" s="48" t="str">
        <f t="shared" si="66"/>
        <v>n</v>
      </c>
      <c r="AM221" s="39" t="str">
        <f t="shared" si="67"/>
        <v>Mortality</v>
      </c>
      <c r="AN221" s="48" t="s">
        <v>71</v>
      </c>
      <c r="AO221" s="49">
        <f t="shared" si="68"/>
        <v>48</v>
      </c>
      <c r="AP221" s="48" t="s">
        <v>208</v>
      </c>
      <c r="AQ221" s="43"/>
      <c r="AR221" s="50">
        <f t="shared" si="69"/>
        <v>10000</v>
      </c>
      <c r="AS221"/>
      <c r="AT221"/>
      <c r="AU221"/>
      <c r="AV221"/>
    </row>
    <row r="222" spans="1:48">
      <c r="A222" s="37" t="s">
        <v>759</v>
      </c>
      <c r="B222" s="38">
        <v>212</v>
      </c>
      <c r="C222" s="43"/>
      <c r="D222" s="40" t="s">
        <v>504</v>
      </c>
      <c r="E222" s="65" t="s">
        <v>735</v>
      </c>
      <c r="F222" s="40" t="s">
        <v>425</v>
      </c>
      <c r="G222" s="40" t="s">
        <v>426</v>
      </c>
      <c r="H222" s="38" t="s">
        <v>61</v>
      </c>
      <c r="I222" s="40" t="s">
        <v>83</v>
      </c>
      <c r="J222" s="43"/>
      <c r="K222" s="40" t="s">
        <v>63</v>
      </c>
      <c r="L222" s="40" t="s">
        <v>63</v>
      </c>
      <c r="M222" s="40" t="s">
        <v>64</v>
      </c>
      <c r="N222" s="40">
        <v>48</v>
      </c>
      <c r="O222" s="40" t="s">
        <v>95</v>
      </c>
      <c r="P222" s="44" t="s">
        <v>96</v>
      </c>
      <c r="Q222" s="43"/>
      <c r="R222" s="38" t="s">
        <v>67</v>
      </c>
      <c r="S222" s="38" t="s">
        <v>67</v>
      </c>
      <c r="T222" s="38">
        <v>27790</v>
      </c>
      <c r="U222" s="40" t="s">
        <v>760</v>
      </c>
      <c r="V222" s="40" t="s">
        <v>230</v>
      </c>
      <c r="W222" s="40" t="s">
        <v>504</v>
      </c>
      <c r="X222" s="40">
        <v>7.3</v>
      </c>
      <c r="Y222" s="38"/>
      <c r="Z222" s="38">
        <v>45</v>
      </c>
      <c r="AA222" s="43"/>
      <c r="AB222" s="38" t="str">
        <f t="shared" si="61"/>
        <v>LC50</v>
      </c>
      <c r="AC222" s="38">
        <f t="shared" si="60"/>
        <v>5</v>
      </c>
      <c r="AD222" s="45">
        <f t="shared" si="62"/>
        <v>5558</v>
      </c>
      <c r="AE222" s="46" t="s">
        <v>99</v>
      </c>
      <c r="AF222" s="38">
        <f t="shared" si="59"/>
        <v>2</v>
      </c>
      <c r="AG222" s="45">
        <f t="shared" si="63"/>
        <v>2779</v>
      </c>
      <c r="AH222" s="43"/>
      <c r="AI222" s="66" t="str">
        <f t="shared" si="64"/>
        <v>LC50</v>
      </c>
      <c r="AJ222" s="48" t="s">
        <v>100</v>
      </c>
      <c r="AK222" s="48" t="str">
        <f t="shared" si="65"/>
        <v xml:space="preserve">Acute </v>
      </c>
      <c r="AL222" s="48" t="str">
        <f t="shared" si="66"/>
        <v>n</v>
      </c>
      <c r="AM222" s="39" t="str">
        <f t="shared" si="67"/>
        <v>Mortality</v>
      </c>
      <c r="AN222" s="48" t="s">
        <v>71</v>
      </c>
      <c r="AO222" s="49">
        <f t="shared" si="68"/>
        <v>48</v>
      </c>
      <c r="AP222" s="48" t="s">
        <v>208</v>
      </c>
      <c r="AQ222" s="43"/>
      <c r="AR222" s="50">
        <f t="shared" si="69"/>
        <v>2779</v>
      </c>
      <c r="AS222"/>
      <c r="AT222"/>
      <c r="AU222"/>
      <c r="AV222"/>
    </row>
    <row r="223" spans="1:48">
      <c r="A223" s="37" t="s">
        <v>761</v>
      </c>
      <c r="B223" s="38">
        <v>212</v>
      </c>
      <c r="C223" s="43"/>
      <c r="D223" s="40" t="s">
        <v>504</v>
      </c>
      <c r="E223" s="65" t="s">
        <v>735</v>
      </c>
      <c r="F223" s="40" t="s">
        <v>425</v>
      </c>
      <c r="G223" s="40" t="s">
        <v>426</v>
      </c>
      <c r="H223" s="38" t="s">
        <v>61</v>
      </c>
      <c r="I223" s="40" t="s">
        <v>83</v>
      </c>
      <c r="J223" s="43"/>
      <c r="K223" s="40" t="s">
        <v>63</v>
      </c>
      <c r="L223" s="40" t="s">
        <v>63</v>
      </c>
      <c r="M223" s="40" t="s">
        <v>64</v>
      </c>
      <c r="N223" s="40">
        <v>48</v>
      </c>
      <c r="O223" s="40" t="s">
        <v>95</v>
      </c>
      <c r="P223" s="44" t="s">
        <v>96</v>
      </c>
      <c r="Q223" s="43"/>
      <c r="R223" s="38" t="s">
        <v>67</v>
      </c>
      <c r="S223" s="38" t="s">
        <v>67</v>
      </c>
      <c r="T223" s="38">
        <v>56490</v>
      </c>
      <c r="U223" s="40" t="s">
        <v>762</v>
      </c>
      <c r="V223" s="40" t="s">
        <v>230</v>
      </c>
      <c r="W223" s="40" t="s">
        <v>504</v>
      </c>
      <c r="X223" s="40">
        <v>7.8</v>
      </c>
      <c r="Y223" s="38"/>
      <c r="Z223" s="38">
        <v>173</v>
      </c>
      <c r="AA223" s="43"/>
      <c r="AB223" s="38" t="str">
        <f t="shared" si="61"/>
        <v>LC50</v>
      </c>
      <c r="AC223" s="38">
        <f t="shared" si="60"/>
        <v>5</v>
      </c>
      <c r="AD223" s="45">
        <f t="shared" si="62"/>
        <v>11298</v>
      </c>
      <c r="AE223" s="46" t="s">
        <v>99</v>
      </c>
      <c r="AF223" s="38">
        <f t="shared" si="59"/>
        <v>2</v>
      </c>
      <c r="AG223" s="45">
        <f t="shared" si="63"/>
        <v>5649</v>
      </c>
      <c r="AH223" s="43"/>
      <c r="AI223" s="66" t="str">
        <f t="shared" si="64"/>
        <v>LC50</v>
      </c>
      <c r="AJ223" s="48" t="s">
        <v>100</v>
      </c>
      <c r="AK223" s="48" t="str">
        <f t="shared" si="65"/>
        <v xml:space="preserve">Acute </v>
      </c>
      <c r="AL223" s="48" t="str">
        <f t="shared" si="66"/>
        <v>n</v>
      </c>
      <c r="AM223" s="39" t="str">
        <f t="shared" si="67"/>
        <v>Mortality</v>
      </c>
      <c r="AN223" s="48" t="s">
        <v>71</v>
      </c>
      <c r="AO223" s="49">
        <f t="shared" si="68"/>
        <v>48</v>
      </c>
      <c r="AP223" s="48" t="s">
        <v>208</v>
      </c>
      <c r="AQ223" s="43"/>
      <c r="AR223" s="50">
        <f t="shared" si="69"/>
        <v>5649</v>
      </c>
      <c r="AS223"/>
      <c r="AT223"/>
      <c r="AU223"/>
      <c r="AV223"/>
    </row>
    <row r="224" spans="1:48">
      <c r="A224" s="37" t="s">
        <v>763</v>
      </c>
      <c r="B224" s="38">
        <v>212</v>
      </c>
      <c r="C224" s="43"/>
      <c r="D224" s="40" t="s">
        <v>504</v>
      </c>
      <c r="E224" s="65" t="s">
        <v>735</v>
      </c>
      <c r="F224" s="40" t="s">
        <v>425</v>
      </c>
      <c r="G224" s="40" t="s">
        <v>426</v>
      </c>
      <c r="H224" s="38" t="s">
        <v>61</v>
      </c>
      <c r="I224" s="40" t="s">
        <v>83</v>
      </c>
      <c r="J224" s="43"/>
      <c r="K224" s="40" t="s">
        <v>63</v>
      </c>
      <c r="L224" s="40" t="s">
        <v>63</v>
      </c>
      <c r="M224" s="40" t="s">
        <v>64</v>
      </c>
      <c r="N224" s="40">
        <v>48</v>
      </c>
      <c r="O224" s="40" t="s">
        <v>95</v>
      </c>
      <c r="P224" s="44" t="s">
        <v>96</v>
      </c>
      <c r="Q224" s="43"/>
      <c r="R224" s="38" t="s">
        <v>67</v>
      </c>
      <c r="S224" s="38" t="s">
        <v>67</v>
      </c>
      <c r="T224" s="38">
        <v>119750</v>
      </c>
      <c r="U224" s="40" t="s">
        <v>754</v>
      </c>
      <c r="V224" s="40" t="s">
        <v>230</v>
      </c>
      <c r="W224" s="40" t="s">
        <v>504</v>
      </c>
      <c r="X224" s="40">
        <v>8.1999999999999993</v>
      </c>
      <c r="Y224" s="38"/>
      <c r="Z224" s="38">
        <v>305</v>
      </c>
      <c r="AA224" s="43"/>
      <c r="AB224" s="38" t="str">
        <f t="shared" si="61"/>
        <v>LC50</v>
      </c>
      <c r="AC224" s="38">
        <f t="shared" si="60"/>
        <v>5</v>
      </c>
      <c r="AD224" s="45">
        <f t="shared" si="62"/>
        <v>23950</v>
      </c>
      <c r="AE224" s="46" t="s">
        <v>99</v>
      </c>
      <c r="AF224" s="38">
        <f t="shared" si="59"/>
        <v>2</v>
      </c>
      <c r="AG224" s="45">
        <f t="shared" si="63"/>
        <v>11975</v>
      </c>
      <c r="AH224" s="43"/>
      <c r="AI224" s="66" t="str">
        <f t="shared" si="64"/>
        <v>LC50</v>
      </c>
      <c r="AJ224" s="48" t="s">
        <v>100</v>
      </c>
      <c r="AK224" s="48" t="str">
        <f t="shared" si="65"/>
        <v xml:space="preserve">Acute </v>
      </c>
      <c r="AL224" s="48" t="str">
        <f t="shared" si="66"/>
        <v>n</v>
      </c>
      <c r="AM224" s="39" t="str">
        <f t="shared" si="67"/>
        <v>Mortality</v>
      </c>
      <c r="AN224" s="48" t="s">
        <v>71</v>
      </c>
      <c r="AO224" s="49">
        <f t="shared" si="68"/>
        <v>48</v>
      </c>
      <c r="AP224" s="48" t="s">
        <v>208</v>
      </c>
      <c r="AQ224" s="43"/>
      <c r="AR224" s="50">
        <f t="shared" si="69"/>
        <v>11975</v>
      </c>
      <c r="AS224"/>
      <c r="AT224"/>
      <c r="AU224"/>
      <c r="AV224"/>
    </row>
    <row r="225" spans="1:48">
      <c r="A225" s="37" t="s">
        <v>764</v>
      </c>
      <c r="B225" s="38">
        <v>212</v>
      </c>
      <c r="C225" s="43"/>
      <c r="D225" s="40" t="s">
        <v>504</v>
      </c>
      <c r="E225" s="65" t="s">
        <v>735</v>
      </c>
      <c r="F225" s="40" t="s">
        <v>425</v>
      </c>
      <c r="G225" s="40" t="s">
        <v>426</v>
      </c>
      <c r="H225" s="38" t="s">
        <v>61</v>
      </c>
      <c r="I225" s="40" t="s">
        <v>83</v>
      </c>
      <c r="J225" s="43"/>
      <c r="K225" s="40" t="s">
        <v>63</v>
      </c>
      <c r="L225" s="40" t="s">
        <v>63</v>
      </c>
      <c r="M225" s="40" t="s">
        <v>64</v>
      </c>
      <c r="N225" s="40">
        <v>72</v>
      </c>
      <c r="O225" s="40" t="s">
        <v>95</v>
      </c>
      <c r="P225" s="44" t="s">
        <v>96</v>
      </c>
      <c r="Q225" s="43"/>
      <c r="R225" s="38" t="s">
        <v>67</v>
      </c>
      <c r="S225" s="38" t="s">
        <v>67</v>
      </c>
      <c r="T225" s="38">
        <v>43220</v>
      </c>
      <c r="U225" s="40" t="s">
        <v>765</v>
      </c>
      <c r="V225" s="40" t="s">
        <v>230</v>
      </c>
      <c r="W225" s="40" t="s">
        <v>504</v>
      </c>
      <c r="X225" s="40">
        <v>6.6</v>
      </c>
      <c r="Y225" s="38"/>
      <c r="Z225" s="38">
        <v>12</v>
      </c>
      <c r="AA225" s="43"/>
      <c r="AB225" s="38" t="str">
        <f t="shared" si="61"/>
        <v>LC50</v>
      </c>
      <c r="AC225" s="38">
        <f t="shared" si="60"/>
        <v>5</v>
      </c>
      <c r="AD225" s="45">
        <f t="shared" si="62"/>
        <v>8644</v>
      </c>
      <c r="AE225" s="46" t="s">
        <v>99</v>
      </c>
      <c r="AF225" s="38">
        <f t="shared" si="59"/>
        <v>2</v>
      </c>
      <c r="AG225" s="45">
        <f t="shared" si="63"/>
        <v>4322</v>
      </c>
      <c r="AH225" s="43"/>
      <c r="AI225" s="66" t="str">
        <f t="shared" si="64"/>
        <v>LC50</v>
      </c>
      <c r="AJ225" s="48" t="s">
        <v>100</v>
      </c>
      <c r="AK225" s="48" t="str">
        <f t="shared" si="65"/>
        <v xml:space="preserve">Acute </v>
      </c>
      <c r="AL225" s="48" t="str">
        <f t="shared" si="66"/>
        <v>n</v>
      </c>
      <c r="AM225" s="39" t="str">
        <f t="shared" si="67"/>
        <v>Mortality</v>
      </c>
      <c r="AN225" s="48" t="s">
        <v>71</v>
      </c>
      <c r="AO225" s="49">
        <f t="shared" si="68"/>
        <v>72</v>
      </c>
      <c r="AP225" s="48" t="s">
        <v>205</v>
      </c>
      <c r="AQ225" s="43"/>
      <c r="AR225" s="50">
        <f t="shared" si="69"/>
        <v>4322</v>
      </c>
      <c r="AS225"/>
      <c r="AT225"/>
      <c r="AU225"/>
      <c r="AV225"/>
    </row>
    <row r="226" spans="1:48">
      <c r="A226" s="37" t="s">
        <v>766</v>
      </c>
      <c r="B226" s="38">
        <v>212</v>
      </c>
      <c r="C226" s="43"/>
      <c r="D226" s="40" t="s">
        <v>504</v>
      </c>
      <c r="E226" s="65" t="s">
        <v>735</v>
      </c>
      <c r="F226" s="40" t="s">
        <v>425</v>
      </c>
      <c r="G226" s="40" t="s">
        <v>426</v>
      </c>
      <c r="H226" s="38" t="s">
        <v>61</v>
      </c>
      <c r="I226" s="40" t="s">
        <v>83</v>
      </c>
      <c r="J226" s="43"/>
      <c r="K226" s="40" t="s">
        <v>63</v>
      </c>
      <c r="L226" s="40" t="s">
        <v>63</v>
      </c>
      <c r="M226" s="40" t="s">
        <v>64</v>
      </c>
      <c r="N226" s="40">
        <v>72</v>
      </c>
      <c r="O226" s="40" t="s">
        <v>95</v>
      </c>
      <c r="P226" s="44" t="s">
        <v>96</v>
      </c>
      <c r="Q226" s="43"/>
      <c r="R226" s="38" t="s">
        <v>67</v>
      </c>
      <c r="S226" s="38" t="s">
        <v>67</v>
      </c>
      <c r="T226" s="38">
        <v>26490</v>
      </c>
      <c r="U226" s="40" t="s">
        <v>767</v>
      </c>
      <c r="V226" s="40" t="s">
        <v>230</v>
      </c>
      <c r="W226" s="40" t="s">
        <v>504</v>
      </c>
      <c r="X226" s="40">
        <v>7.3</v>
      </c>
      <c r="Y226" s="38"/>
      <c r="Z226" s="38">
        <v>45</v>
      </c>
      <c r="AA226" s="43"/>
      <c r="AB226" s="38" t="str">
        <f t="shared" si="61"/>
        <v>LC50</v>
      </c>
      <c r="AC226" s="38">
        <f t="shared" si="60"/>
        <v>5</v>
      </c>
      <c r="AD226" s="45">
        <f t="shared" si="62"/>
        <v>5298</v>
      </c>
      <c r="AE226" s="46" t="s">
        <v>99</v>
      </c>
      <c r="AF226" s="38">
        <f t="shared" si="59"/>
        <v>2</v>
      </c>
      <c r="AG226" s="45">
        <f t="shared" si="63"/>
        <v>2649</v>
      </c>
      <c r="AH226" s="43"/>
      <c r="AI226" s="66" t="str">
        <f t="shared" si="64"/>
        <v>LC50</v>
      </c>
      <c r="AJ226" s="48" t="s">
        <v>100</v>
      </c>
      <c r="AK226" s="48" t="str">
        <f t="shared" si="65"/>
        <v xml:space="preserve">Acute </v>
      </c>
      <c r="AL226" s="48" t="str">
        <f t="shared" si="66"/>
        <v>n</v>
      </c>
      <c r="AM226" s="39" t="str">
        <f t="shared" si="67"/>
        <v>Mortality</v>
      </c>
      <c r="AN226" s="48" t="s">
        <v>71</v>
      </c>
      <c r="AO226" s="49">
        <f t="shared" si="68"/>
        <v>72</v>
      </c>
      <c r="AP226" s="48" t="s">
        <v>205</v>
      </c>
      <c r="AQ226" s="43"/>
      <c r="AR226" s="50">
        <f t="shared" si="69"/>
        <v>2649</v>
      </c>
      <c r="AS226"/>
      <c r="AT226"/>
      <c r="AU226"/>
      <c r="AV226"/>
    </row>
    <row r="227" spans="1:48">
      <c r="A227" s="37" t="s">
        <v>768</v>
      </c>
      <c r="B227" s="38">
        <v>212</v>
      </c>
      <c r="C227" s="43"/>
      <c r="D227" s="40" t="s">
        <v>504</v>
      </c>
      <c r="E227" s="65" t="s">
        <v>735</v>
      </c>
      <c r="F227" s="40" t="s">
        <v>425</v>
      </c>
      <c r="G227" s="40" t="s">
        <v>426</v>
      </c>
      <c r="H227" s="38" t="s">
        <v>61</v>
      </c>
      <c r="I227" s="40" t="s">
        <v>83</v>
      </c>
      <c r="J227" s="43"/>
      <c r="K227" s="40" t="s">
        <v>63</v>
      </c>
      <c r="L227" s="40" t="s">
        <v>63</v>
      </c>
      <c r="M227" s="40" t="s">
        <v>64</v>
      </c>
      <c r="N227" s="40">
        <v>72</v>
      </c>
      <c r="O227" s="40" t="s">
        <v>95</v>
      </c>
      <c r="P227" s="44" t="s">
        <v>96</v>
      </c>
      <c r="Q227" s="43"/>
      <c r="R227" s="38" t="s">
        <v>67</v>
      </c>
      <c r="S227" s="38" t="s">
        <v>67</v>
      </c>
      <c r="T227" s="38">
        <v>37500</v>
      </c>
      <c r="U227" s="40" t="s">
        <v>769</v>
      </c>
      <c r="V227" s="40" t="s">
        <v>230</v>
      </c>
      <c r="W227" s="40" t="s">
        <v>504</v>
      </c>
      <c r="X227" s="40">
        <v>7.8</v>
      </c>
      <c r="Y227" s="38"/>
      <c r="Z227" s="38">
        <v>173</v>
      </c>
      <c r="AA227" s="43"/>
      <c r="AB227" s="38" t="str">
        <f t="shared" si="61"/>
        <v>LC50</v>
      </c>
      <c r="AC227" s="38">
        <f t="shared" si="60"/>
        <v>5</v>
      </c>
      <c r="AD227" s="45">
        <f t="shared" si="62"/>
        <v>7500</v>
      </c>
      <c r="AE227" s="46" t="s">
        <v>99</v>
      </c>
      <c r="AF227" s="38">
        <f t="shared" si="59"/>
        <v>2</v>
      </c>
      <c r="AG227" s="45">
        <f t="shared" si="63"/>
        <v>3750</v>
      </c>
      <c r="AH227" s="43"/>
      <c r="AI227" s="66" t="str">
        <f t="shared" si="64"/>
        <v>LC50</v>
      </c>
      <c r="AJ227" s="48" t="s">
        <v>100</v>
      </c>
      <c r="AK227" s="48" t="str">
        <f t="shared" si="65"/>
        <v xml:space="preserve">Acute </v>
      </c>
      <c r="AL227" s="48" t="str">
        <f t="shared" si="66"/>
        <v>n</v>
      </c>
      <c r="AM227" s="39" t="str">
        <f t="shared" si="67"/>
        <v>Mortality</v>
      </c>
      <c r="AN227" s="48" t="s">
        <v>71</v>
      </c>
      <c r="AO227" s="49">
        <f t="shared" si="68"/>
        <v>72</v>
      </c>
      <c r="AP227" s="48" t="s">
        <v>205</v>
      </c>
      <c r="AQ227" s="43"/>
      <c r="AR227" s="50">
        <f t="shared" si="69"/>
        <v>3750</v>
      </c>
      <c r="AS227"/>
      <c r="AT227"/>
      <c r="AU227"/>
      <c r="AV227"/>
    </row>
    <row r="228" spans="1:48">
      <c r="A228" s="37" t="s">
        <v>770</v>
      </c>
      <c r="B228" s="38">
        <v>212</v>
      </c>
      <c r="C228" s="43"/>
      <c r="D228" s="40" t="s">
        <v>504</v>
      </c>
      <c r="E228" s="65" t="s">
        <v>735</v>
      </c>
      <c r="F228" s="40" t="s">
        <v>425</v>
      </c>
      <c r="G228" s="40" t="s">
        <v>426</v>
      </c>
      <c r="H228" s="38" t="s">
        <v>61</v>
      </c>
      <c r="I228" s="40" t="s">
        <v>83</v>
      </c>
      <c r="J228" s="43"/>
      <c r="K228" s="40" t="s">
        <v>63</v>
      </c>
      <c r="L228" s="40" t="s">
        <v>63</v>
      </c>
      <c r="M228" s="40" t="s">
        <v>64</v>
      </c>
      <c r="N228" s="40">
        <v>72</v>
      </c>
      <c r="O228" s="40" t="s">
        <v>95</v>
      </c>
      <c r="P228" s="44" t="s">
        <v>96</v>
      </c>
      <c r="Q228" s="43"/>
      <c r="R228" s="38" t="s">
        <v>67</v>
      </c>
      <c r="S228" s="38" t="s">
        <v>67</v>
      </c>
      <c r="T228" s="38">
        <v>108820</v>
      </c>
      <c r="U228" s="40" t="s">
        <v>771</v>
      </c>
      <c r="V228" s="40" t="s">
        <v>230</v>
      </c>
      <c r="W228" s="40" t="s">
        <v>504</v>
      </c>
      <c r="X228" s="40">
        <v>8.1999999999999993</v>
      </c>
      <c r="Y228" s="38"/>
      <c r="Z228" s="38">
        <v>305</v>
      </c>
      <c r="AA228" s="43"/>
      <c r="AB228" s="38" t="str">
        <f t="shared" si="61"/>
        <v>LC50</v>
      </c>
      <c r="AC228" s="38">
        <f t="shared" si="60"/>
        <v>5</v>
      </c>
      <c r="AD228" s="45">
        <f t="shared" si="62"/>
        <v>21764</v>
      </c>
      <c r="AE228" s="46" t="s">
        <v>99</v>
      </c>
      <c r="AF228" s="38">
        <f t="shared" si="59"/>
        <v>2</v>
      </c>
      <c r="AG228" s="45">
        <f t="shared" si="63"/>
        <v>10882</v>
      </c>
      <c r="AH228" s="43"/>
      <c r="AI228" s="66" t="str">
        <f t="shared" si="64"/>
        <v>LC50</v>
      </c>
      <c r="AJ228" s="48" t="s">
        <v>100</v>
      </c>
      <c r="AK228" s="48" t="str">
        <f t="shared" si="65"/>
        <v xml:space="preserve">Acute </v>
      </c>
      <c r="AL228" s="48" t="str">
        <f t="shared" si="66"/>
        <v>n</v>
      </c>
      <c r="AM228" s="39" t="str">
        <f t="shared" si="67"/>
        <v>Mortality</v>
      </c>
      <c r="AN228" s="48" t="s">
        <v>71</v>
      </c>
      <c r="AO228" s="49">
        <f t="shared" si="68"/>
        <v>72</v>
      </c>
      <c r="AP228" s="48" t="s">
        <v>205</v>
      </c>
      <c r="AQ228" s="43"/>
      <c r="AR228" s="50">
        <f t="shared" si="69"/>
        <v>10882</v>
      </c>
      <c r="AS228"/>
      <c r="AT228"/>
      <c r="AU228"/>
      <c r="AV228"/>
    </row>
    <row r="229" spans="1:48">
      <c r="A229" s="37" t="s">
        <v>772</v>
      </c>
      <c r="B229" s="38">
        <v>182</v>
      </c>
      <c r="C229" s="43"/>
      <c r="D229" s="40" t="s">
        <v>108</v>
      </c>
      <c r="E229" s="65" t="s">
        <v>735</v>
      </c>
      <c r="F229" s="40" t="s">
        <v>425</v>
      </c>
      <c r="G229" s="40" t="s">
        <v>60</v>
      </c>
      <c r="H229" s="38" t="s">
        <v>61</v>
      </c>
      <c r="I229" s="40" t="s">
        <v>83</v>
      </c>
      <c r="J229" s="43"/>
      <c r="K229" s="40" t="s">
        <v>63</v>
      </c>
      <c r="L229" s="40" t="s">
        <v>63</v>
      </c>
      <c r="M229" s="40" t="s">
        <v>64</v>
      </c>
      <c r="N229" s="40">
        <v>96</v>
      </c>
      <c r="O229" s="40" t="s">
        <v>95</v>
      </c>
      <c r="P229" s="44" t="s">
        <v>96</v>
      </c>
      <c r="Q229" s="43"/>
      <c r="R229" s="38" t="s">
        <v>67</v>
      </c>
      <c r="S229" s="38" t="s">
        <v>67</v>
      </c>
      <c r="T229" s="38">
        <v>101840</v>
      </c>
      <c r="U229" s="40" t="s">
        <v>756</v>
      </c>
      <c r="V229" s="40" t="s">
        <v>744</v>
      </c>
      <c r="W229" s="40" t="s">
        <v>108</v>
      </c>
      <c r="X229" s="40">
        <v>7.6</v>
      </c>
      <c r="Y229" s="38"/>
      <c r="Z229" s="38">
        <v>245</v>
      </c>
      <c r="AA229" s="43"/>
      <c r="AB229" s="38" t="str">
        <f t="shared" si="61"/>
        <v>LC50</v>
      </c>
      <c r="AC229" s="38">
        <f t="shared" si="60"/>
        <v>5</v>
      </c>
      <c r="AD229" s="45">
        <f t="shared" si="62"/>
        <v>20368</v>
      </c>
      <c r="AE229" s="46" t="s">
        <v>99</v>
      </c>
      <c r="AF229" s="38">
        <f t="shared" si="59"/>
        <v>2</v>
      </c>
      <c r="AG229" s="45">
        <f t="shared" si="63"/>
        <v>10184</v>
      </c>
      <c r="AH229" s="43"/>
      <c r="AI229" s="66" t="str">
        <f t="shared" si="64"/>
        <v>LC50</v>
      </c>
      <c r="AJ229" s="48" t="s">
        <v>100</v>
      </c>
      <c r="AK229" s="48" t="str">
        <f t="shared" si="65"/>
        <v xml:space="preserve">Acute </v>
      </c>
      <c r="AL229" s="48" t="str">
        <f t="shared" si="66"/>
        <v>n</v>
      </c>
      <c r="AM229" s="39" t="str">
        <f t="shared" si="67"/>
        <v>Mortality</v>
      </c>
      <c r="AN229" s="48" t="s">
        <v>71</v>
      </c>
      <c r="AO229" s="49">
        <f t="shared" si="68"/>
        <v>96</v>
      </c>
      <c r="AP229" s="48" t="s">
        <v>205</v>
      </c>
      <c r="AQ229" s="43"/>
      <c r="AR229" s="50">
        <f t="shared" si="69"/>
        <v>10184</v>
      </c>
      <c r="AS229"/>
      <c r="AT229"/>
      <c r="AU229"/>
      <c r="AV229"/>
    </row>
    <row r="230" spans="1:48">
      <c r="A230" s="37" t="s">
        <v>773</v>
      </c>
      <c r="B230" s="38">
        <v>212</v>
      </c>
      <c r="C230" s="43"/>
      <c r="D230" s="40" t="s">
        <v>504</v>
      </c>
      <c r="E230" s="65" t="s">
        <v>735</v>
      </c>
      <c r="F230" s="40" t="s">
        <v>425</v>
      </c>
      <c r="G230" s="40" t="s">
        <v>426</v>
      </c>
      <c r="H230" s="38" t="s">
        <v>61</v>
      </c>
      <c r="I230" s="40" t="s">
        <v>83</v>
      </c>
      <c r="J230" s="43"/>
      <c r="K230" s="40" t="s">
        <v>63</v>
      </c>
      <c r="L230" s="40" t="s">
        <v>63</v>
      </c>
      <c r="M230" s="40" t="s">
        <v>64</v>
      </c>
      <c r="N230" s="40">
        <v>96</v>
      </c>
      <c r="O230" s="40" t="s">
        <v>95</v>
      </c>
      <c r="P230" s="44" t="s">
        <v>96</v>
      </c>
      <c r="Q230" s="43"/>
      <c r="R230" s="38" t="s">
        <v>67</v>
      </c>
      <c r="S230" s="38" t="s">
        <v>67</v>
      </c>
      <c r="T230" s="38">
        <v>17800</v>
      </c>
      <c r="U230" s="40" t="s">
        <v>774</v>
      </c>
      <c r="V230" s="40" t="s">
        <v>230</v>
      </c>
      <c r="W230" s="40" t="s">
        <v>504</v>
      </c>
      <c r="X230" s="40">
        <v>6.6</v>
      </c>
      <c r="Y230" s="38"/>
      <c r="Z230" s="38">
        <v>12</v>
      </c>
      <c r="AA230" s="43"/>
      <c r="AB230" s="38" t="str">
        <f t="shared" si="61"/>
        <v>LC50</v>
      </c>
      <c r="AC230" s="38">
        <f t="shared" si="60"/>
        <v>5</v>
      </c>
      <c r="AD230" s="45">
        <f t="shared" si="62"/>
        <v>3560</v>
      </c>
      <c r="AE230" s="46" t="s">
        <v>99</v>
      </c>
      <c r="AF230" s="38">
        <f t="shared" si="59"/>
        <v>2</v>
      </c>
      <c r="AG230" s="45">
        <f t="shared" si="63"/>
        <v>1780</v>
      </c>
      <c r="AH230" s="43"/>
      <c r="AI230" s="66" t="str">
        <f t="shared" si="64"/>
        <v>LC50</v>
      </c>
      <c r="AJ230" s="48" t="s">
        <v>100</v>
      </c>
      <c r="AK230" s="48" t="str">
        <f t="shared" si="65"/>
        <v xml:space="preserve">Acute </v>
      </c>
      <c r="AL230" s="48" t="str">
        <f t="shared" si="66"/>
        <v>n</v>
      </c>
      <c r="AM230" s="39" t="str">
        <f t="shared" si="67"/>
        <v>Mortality</v>
      </c>
      <c r="AN230" s="48" t="s">
        <v>71</v>
      </c>
      <c r="AO230" s="49">
        <f t="shared" si="68"/>
        <v>96</v>
      </c>
      <c r="AP230" s="48" t="s">
        <v>205</v>
      </c>
      <c r="AQ230" s="43"/>
      <c r="AR230" s="50">
        <f t="shared" si="69"/>
        <v>1780</v>
      </c>
      <c r="AS230"/>
      <c r="AT230"/>
      <c r="AU230"/>
      <c r="AV230"/>
    </row>
    <row r="231" spans="1:48">
      <c r="A231" s="37" t="s">
        <v>775</v>
      </c>
      <c r="B231" s="38">
        <v>212</v>
      </c>
      <c r="C231" s="43"/>
      <c r="D231" s="40" t="s">
        <v>504</v>
      </c>
      <c r="E231" s="65" t="s">
        <v>735</v>
      </c>
      <c r="F231" s="40" t="s">
        <v>425</v>
      </c>
      <c r="G231" s="40" t="s">
        <v>426</v>
      </c>
      <c r="H231" s="38" t="s">
        <v>61</v>
      </c>
      <c r="I231" s="40" t="s">
        <v>83</v>
      </c>
      <c r="J231" s="43"/>
      <c r="K231" s="40" t="s">
        <v>63</v>
      </c>
      <c r="L231" s="40" t="s">
        <v>63</v>
      </c>
      <c r="M231" s="40" t="s">
        <v>64</v>
      </c>
      <c r="N231" s="40">
        <v>96</v>
      </c>
      <c r="O231" s="40" t="s">
        <v>95</v>
      </c>
      <c r="P231" s="44" t="s">
        <v>96</v>
      </c>
      <c r="Q231" s="43"/>
      <c r="R231" s="38" t="s">
        <v>67</v>
      </c>
      <c r="S231" s="38" t="s">
        <v>67</v>
      </c>
      <c r="T231" s="38">
        <v>25130</v>
      </c>
      <c r="U231" s="40" t="s">
        <v>776</v>
      </c>
      <c r="V231" s="40" t="s">
        <v>230</v>
      </c>
      <c r="W231" s="40" t="s">
        <v>504</v>
      </c>
      <c r="X231" s="40">
        <v>7.3</v>
      </c>
      <c r="Y231" s="38"/>
      <c r="Z231" s="38">
        <v>45</v>
      </c>
      <c r="AA231" s="43"/>
      <c r="AB231" s="38" t="str">
        <f t="shared" si="61"/>
        <v>LC50</v>
      </c>
      <c r="AC231" s="38">
        <f t="shared" si="60"/>
        <v>5</v>
      </c>
      <c r="AD231" s="45">
        <f t="shared" si="62"/>
        <v>5026</v>
      </c>
      <c r="AE231" s="46" t="s">
        <v>99</v>
      </c>
      <c r="AF231" s="38">
        <f t="shared" si="59"/>
        <v>2</v>
      </c>
      <c r="AG231" s="45">
        <f t="shared" si="63"/>
        <v>2513</v>
      </c>
      <c r="AH231" s="43"/>
      <c r="AI231" s="66" t="str">
        <f t="shared" si="64"/>
        <v>LC50</v>
      </c>
      <c r="AJ231" s="48" t="s">
        <v>100</v>
      </c>
      <c r="AK231" s="48" t="str">
        <f t="shared" si="65"/>
        <v xml:space="preserve">Acute </v>
      </c>
      <c r="AL231" s="48" t="str">
        <f t="shared" si="66"/>
        <v>n</v>
      </c>
      <c r="AM231" s="39" t="str">
        <f t="shared" si="67"/>
        <v>Mortality</v>
      </c>
      <c r="AN231" s="48" t="s">
        <v>71</v>
      </c>
      <c r="AO231" s="49">
        <f t="shared" si="68"/>
        <v>96</v>
      </c>
      <c r="AP231" s="48" t="s">
        <v>205</v>
      </c>
      <c r="AQ231" s="43"/>
      <c r="AR231" s="50">
        <f t="shared" si="69"/>
        <v>2513</v>
      </c>
      <c r="AS231"/>
      <c r="AT231"/>
      <c r="AU231"/>
      <c r="AV231"/>
    </row>
    <row r="232" spans="1:48">
      <c r="A232" s="37" t="s">
        <v>777</v>
      </c>
      <c r="B232" s="38">
        <v>212</v>
      </c>
      <c r="C232" s="43"/>
      <c r="D232" s="40" t="s">
        <v>504</v>
      </c>
      <c r="E232" s="65" t="s">
        <v>735</v>
      </c>
      <c r="F232" s="40" t="s">
        <v>425</v>
      </c>
      <c r="G232" s="40" t="s">
        <v>426</v>
      </c>
      <c r="H232" s="38" t="s">
        <v>61</v>
      </c>
      <c r="I232" s="40" t="s">
        <v>83</v>
      </c>
      <c r="J232" s="43"/>
      <c r="K232" s="40" t="s">
        <v>63</v>
      </c>
      <c r="L232" s="40" t="s">
        <v>63</v>
      </c>
      <c r="M232" s="40" t="s">
        <v>64</v>
      </c>
      <c r="N232" s="40">
        <v>96</v>
      </c>
      <c r="O232" s="40" t="s">
        <v>95</v>
      </c>
      <c r="P232" s="44" t="s">
        <v>96</v>
      </c>
      <c r="Q232" s="43"/>
      <c r="R232" s="38" t="s">
        <v>67</v>
      </c>
      <c r="S232" s="38" t="s">
        <v>67</v>
      </c>
      <c r="T232" s="38">
        <v>37500</v>
      </c>
      <c r="U232" s="40" t="s">
        <v>769</v>
      </c>
      <c r="V232" s="40" t="s">
        <v>230</v>
      </c>
      <c r="W232" s="40" t="s">
        <v>504</v>
      </c>
      <c r="X232" s="40">
        <v>7.8</v>
      </c>
      <c r="Y232" s="38"/>
      <c r="Z232" s="38">
        <v>173</v>
      </c>
      <c r="AA232" s="43"/>
      <c r="AB232" s="38" t="str">
        <f t="shared" si="61"/>
        <v>LC50</v>
      </c>
      <c r="AC232" s="38">
        <f t="shared" si="60"/>
        <v>5</v>
      </c>
      <c r="AD232" s="45">
        <f t="shared" si="62"/>
        <v>7500</v>
      </c>
      <c r="AE232" s="46" t="s">
        <v>99</v>
      </c>
      <c r="AF232" s="38">
        <f t="shared" si="59"/>
        <v>2</v>
      </c>
      <c r="AG232" s="45">
        <f t="shared" si="63"/>
        <v>3750</v>
      </c>
      <c r="AH232" s="43"/>
      <c r="AI232" s="66" t="str">
        <f t="shared" si="64"/>
        <v>LC50</v>
      </c>
      <c r="AJ232" s="48" t="s">
        <v>100</v>
      </c>
      <c r="AK232" s="48" t="str">
        <f t="shared" si="65"/>
        <v xml:space="preserve">Acute </v>
      </c>
      <c r="AL232" s="48" t="str">
        <f t="shared" si="66"/>
        <v>n</v>
      </c>
      <c r="AM232" s="39" t="str">
        <f t="shared" si="67"/>
        <v>Mortality</v>
      </c>
      <c r="AN232" s="48" t="s">
        <v>71</v>
      </c>
      <c r="AO232" s="49">
        <f t="shared" si="68"/>
        <v>96</v>
      </c>
      <c r="AP232" s="48" t="s">
        <v>205</v>
      </c>
      <c r="AQ232" s="43"/>
      <c r="AR232" s="50">
        <f t="shared" si="69"/>
        <v>3750</v>
      </c>
      <c r="AS232"/>
      <c r="AT232"/>
      <c r="AU232"/>
      <c r="AV232"/>
    </row>
    <row r="233" spans="1:48">
      <c r="A233" s="37" t="s">
        <v>778</v>
      </c>
      <c r="B233" s="38">
        <v>212</v>
      </c>
      <c r="C233" s="43"/>
      <c r="D233" s="40" t="s">
        <v>504</v>
      </c>
      <c r="E233" s="65" t="s">
        <v>735</v>
      </c>
      <c r="F233" s="40" t="s">
        <v>425</v>
      </c>
      <c r="G233" s="40" t="s">
        <v>426</v>
      </c>
      <c r="H233" s="38" t="s">
        <v>61</v>
      </c>
      <c r="I233" s="40" t="s">
        <v>83</v>
      </c>
      <c r="J233" s="43"/>
      <c r="K233" s="40" t="s">
        <v>63</v>
      </c>
      <c r="L233" s="40" t="s">
        <v>63</v>
      </c>
      <c r="M233" s="40" t="s">
        <v>64</v>
      </c>
      <c r="N233" s="40">
        <v>96</v>
      </c>
      <c r="O233" s="40" t="s">
        <v>95</v>
      </c>
      <c r="P233" s="44" t="s">
        <v>96</v>
      </c>
      <c r="Q233" s="43"/>
      <c r="R233" s="38" t="s">
        <v>67</v>
      </c>
      <c r="S233" s="38" t="s">
        <v>67</v>
      </c>
      <c r="T233" s="38">
        <v>108820</v>
      </c>
      <c r="U233" s="40" t="s">
        <v>771</v>
      </c>
      <c r="V233" s="40" t="s">
        <v>230</v>
      </c>
      <c r="W233" s="40" t="s">
        <v>504</v>
      </c>
      <c r="X233" s="40">
        <v>8.1999999999999993</v>
      </c>
      <c r="Y233" s="38"/>
      <c r="Z233" s="38">
        <v>305</v>
      </c>
      <c r="AA233" s="43"/>
      <c r="AB233" s="38" t="str">
        <f t="shared" si="61"/>
        <v>LC50</v>
      </c>
      <c r="AC233" s="38">
        <f t="shared" si="60"/>
        <v>5</v>
      </c>
      <c r="AD233" s="45">
        <f t="shared" si="62"/>
        <v>21764</v>
      </c>
      <c r="AE233" s="46" t="s">
        <v>99</v>
      </c>
      <c r="AF233" s="38">
        <f t="shared" si="59"/>
        <v>2</v>
      </c>
      <c r="AG233" s="45">
        <f t="shared" si="63"/>
        <v>10882</v>
      </c>
      <c r="AH233" s="43"/>
      <c r="AI233" s="66" t="str">
        <f t="shared" si="64"/>
        <v>LC50</v>
      </c>
      <c r="AJ233" s="48" t="s">
        <v>100</v>
      </c>
      <c r="AK233" s="48" t="str">
        <f t="shared" si="65"/>
        <v xml:space="preserve">Acute </v>
      </c>
      <c r="AL233" s="48" t="str">
        <f t="shared" si="66"/>
        <v>n</v>
      </c>
      <c r="AM233" s="39" t="str">
        <f t="shared" si="67"/>
        <v>Mortality</v>
      </c>
      <c r="AN233" s="48" t="s">
        <v>71</v>
      </c>
      <c r="AO233" s="49">
        <f t="shared" si="68"/>
        <v>96</v>
      </c>
      <c r="AP233" s="48" t="s">
        <v>205</v>
      </c>
      <c r="AQ233" s="43"/>
      <c r="AR233" s="50">
        <f t="shared" si="69"/>
        <v>10882</v>
      </c>
      <c r="AS233"/>
      <c r="AT233"/>
      <c r="AU233"/>
      <c r="AV233"/>
    </row>
    <row r="234" spans="1:48">
      <c r="B234" s="2"/>
      <c r="P234" s="43"/>
      <c r="AJ234" s="80"/>
    </row>
    <row r="235" spans="1:48">
      <c r="P235" s="43"/>
      <c r="AJ235" s="80"/>
    </row>
    <row r="236" spans="1:48">
      <c r="P236" s="43"/>
      <c r="AJ236" s="80"/>
    </row>
    <row r="237" spans="1:48">
      <c r="AB237"/>
      <c r="AI237"/>
      <c r="AJ237"/>
      <c r="AM237"/>
      <c r="AN237"/>
      <c r="AR237"/>
      <c r="AS237"/>
      <c r="AT237"/>
      <c r="AU237"/>
    </row>
    <row r="238" spans="1:48">
      <c r="AB238"/>
      <c r="AI238"/>
      <c r="AJ238"/>
      <c r="AM238"/>
      <c r="AN238"/>
      <c r="AR238"/>
      <c r="AS238"/>
      <c r="AT238"/>
      <c r="AU238"/>
    </row>
    <row r="239" spans="1:48">
      <c r="AB239"/>
      <c r="AI239"/>
      <c r="AJ239"/>
      <c r="AM239"/>
      <c r="AN239"/>
      <c r="AR239"/>
      <c r="AS239"/>
      <c r="AT239"/>
      <c r="AU239"/>
    </row>
    <row r="240" spans="1:48">
      <c r="AB240"/>
      <c r="AI240"/>
      <c r="AJ240"/>
      <c r="AM240"/>
      <c r="AN240"/>
      <c r="AR240"/>
      <c r="AS240"/>
      <c r="AT240"/>
      <c r="AU240"/>
    </row>
    <row r="241" spans="16:47">
      <c r="AB241"/>
      <c r="AI241"/>
      <c r="AJ241"/>
      <c r="AM241"/>
      <c r="AN241"/>
      <c r="AR241"/>
      <c r="AS241"/>
      <c r="AT241"/>
      <c r="AU241"/>
    </row>
    <row r="242" spans="16:47">
      <c r="AB242"/>
      <c r="AI242"/>
      <c r="AJ242"/>
      <c r="AM242"/>
      <c r="AN242"/>
      <c r="AR242"/>
      <c r="AS242"/>
      <c r="AT242"/>
      <c r="AU242"/>
    </row>
    <row r="243" spans="16:47">
      <c r="AB243"/>
      <c r="AI243"/>
      <c r="AJ243"/>
      <c r="AM243"/>
      <c r="AN243"/>
      <c r="AR243"/>
      <c r="AS243"/>
      <c r="AT243"/>
      <c r="AU243"/>
    </row>
    <row r="244" spans="16:47">
      <c r="AB244"/>
      <c r="AI244"/>
      <c r="AJ244"/>
      <c r="AM244"/>
      <c r="AN244"/>
      <c r="AR244"/>
      <c r="AS244"/>
      <c r="AT244"/>
      <c r="AU244"/>
    </row>
    <row r="245" spans="16:47">
      <c r="AB245"/>
      <c r="AI245"/>
      <c r="AJ245"/>
      <c r="AM245"/>
      <c r="AN245"/>
      <c r="AR245"/>
      <c r="AS245"/>
      <c r="AT245"/>
      <c r="AU245"/>
    </row>
    <row r="246" spans="16:47">
      <c r="AB246"/>
      <c r="AI246"/>
      <c r="AJ246"/>
      <c r="AM246"/>
      <c r="AN246"/>
      <c r="AR246"/>
      <c r="AS246"/>
      <c r="AT246"/>
      <c r="AU246"/>
    </row>
    <row r="247" spans="16:47">
      <c r="AB247"/>
      <c r="AI247"/>
      <c r="AJ247"/>
      <c r="AM247"/>
      <c r="AN247"/>
      <c r="AR247"/>
      <c r="AS247"/>
      <c r="AT247"/>
      <c r="AU247"/>
    </row>
    <row r="248" spans="16:47">
      <c r="AB248"/>
      <c r="AI248"/>
      <c r="AJ248"/>
      <c r="AM248"/>
      <c r="AN248"/>
      <c r="AR248"/>
      <c r="AS248"/>
      <c r="AT248"/>
      <c r="AU248"/>
    </row>
    <row r="249" spans="16:47">
      <c r="P249" s="43"/>
    </row>
    <row r="250" spans="16:47">
      <c r="P250" s="43"/>
    </row>
    <row r="251" spans="16:47">
      <c r="P251" s="43"/>
    </row>
    <row r="252" spans="16:47">
      <c r="P252" s="43"/>
    </row>
    <row r="253" spans="16:47">
      <c r="P253" s="43"/>
    </row>
    <row r="254" spans="16:47">
      <c r="P254" s="43"/>
    </row>
    <row r="255" spans="16:47">
      <c r="P255" s="43"/>
    </row>
    <row r="256" spans="16:47">
      <c r="P256" s="43"/>
    </row>
    <row r="257" spans="16:16">
      <c r="P257" s="43"/>
    </row>
    <row r="258" spans="16:16">
      <c r="P258" s="43"/>
    </row>
    <row r="259" spans="16:16">
      <c r="P259" s="43"/>
    </row>
    <row r="260" spans="16:16">
      <c r="P260" s="43"/>
    </row>
    <row r="261" spans="16:16">
      <c r="P261" s="43"/>
    </row>
    <row r="262" spans="16:16">
      <c r="P262" s="43"/>
    </row>
    <row r="263" spans="16:16">
      <c r="P263" s="43"/>
    </row>
    <row r="264" spans="16:16">
      <c r="P264" s="43"/>
    </row>
    <row r="265" spans="16:16">
      <c r="P265" s="43"/>
    </row>
    <row r="266" spans="16:16">
      <c r="P266" s="43"/>
    </row>
    <row r="267" spans="16:16">
      <c r="P267" s="43"/>
    </row>
    <row r="268" spans="16:16">
      <c r="P268" s="43"/>
    </row>
    <row r="269" spans="16:16">
      <c r="P269" s="43"/>
    </row>
    <row r="270" spans="16:16">
      <c r="P270" s="43"/>
    </row>
    <row r="271" spans="16:16">
      <c r="P271" s="43"/>
    </row>
    <row r="272" spans="16:16">
      <c r="P272" s="43"/>
    </row>
    <row r="273" spans="16:16">
      <c r="P273" s="43"/>
    </row>
    <row r="274" spans="16:16">
      <c r="P274" s="43"/>
    </row>
    <row r="275" spans="16:16">
      <c r="P275" s="43"/>
    </row>
    <row r="276" spans="16:16">
      <c r="P276" s="43"/>
    </row>
    <row r="277" spans="16:16">
      <c r="P277" s="43"/>
    </row>
    <row r="278" spans="16:16">
      <c r="P278" s="43"/>
    </row>
    <row r="279" spans="16:16">
      <c r="P279" s="43"/>
    </row>
    <row r="280" spans="16:16">
      <c r="P280" s="43"/>
    </row>
    <row r="281" spans="16:16">
      <c r="P281" s="43"/>
    </row>
    <row r="282" spans="16:16">
      <c r="P282" s="43"/>
    </row>
    <row r="283" spans="16:16">
      <c r="P283" s="43"/>
    </row>
    <row r="284" spans="16:16">
      <c r="P284" s="43"/>
    </row>
    <row r="285" spans="16:16">
      <c r="P285" s="43"/>
    </row>
    <row r="286" spans="16:16">
      <c r="P286" s="43"/>
    </row>
    <row r="287" spans="16:16">
      <c r="P287" s="43"/>
    </row>
    <row r="288" spans="16:16">
      <c r="P288" s="43"/>
    </row>
    <row r="289" spans="16:16">
      <c r="P289" s="43"/>
    </row>
    <row r="290" spans="16:16">
      <c r="P290" s="43"/>
    </row>
    <row r="291" spans="16:16">
      <c r="P291" s="43"/>
    </row>
    <row r="292" spans="16:16">
      <c r="P292" s="43"/>
    </row>
    <row r="293" spans="16:16">
      <c r="P293" s="43"/>
    </row>
    <row r="294" spans="16:16">
      <c r="P294" s="43"/>
    </row>
    <row r="295" spans="16:16">
      <c r="P295" s="43"/>
    </row>
    <row r="296" spans="16:16">
      <c r="P296" s="43"/>
    </row>
    <row r="297" spans="16:16">
      <c r="P297" s="43"/>
    </row>
    <row r="298" spans="16:16">
      <c r="P298" s="43"/>
    </row>
  </sheetData>
  <autoFilter ref="A6:DC233" xr:uid="{00000000-0009-0000-0000-000000000000}">
    <filterColumn colId="51" showButton="0"/>
    <filterColumn colId="52" showButton="0"/>
    <filterColumn colId="53" showButton="0"/>
  </autoFilter>
  <mergeCells count="14">
    <mergeCell ref="AZ6:BC6"/>
    <mergeCell ref="AI4:AP4"/>
    <mergeCell ref="AR4:AU5"/>
    <mergeCell ref="AW4:AW6"/>
    <mergeCell ref="AI5:AJ5"/>
    <mergeCell ref="AK5:AL5"/>
    <mergeCell ref="AM5:AN5"/>
    <mergeCell ref="AO5:AP5"/>
    <mergeCell ref="AB4:AG5"/>
    <mergeCell ref="A4:B5"/>
    <mergeCell ref="D4:I5"/>
    <mergeCell ref="K4:P5"/>
    <mergeCell ref="R4:T5"/>
    <mergeCell ref="V4:Z5"/>
  </mergeCells>
  <conditionalFormatting sqref="AJ9:AJ72">
    <cfRule type="containsText" dxfId="5" priority="20" operator="containsText" text="n">
      <formula>NOT(ISERROR(SEARCH("n",AJ9)))</formula>
    </cfRule>
  </conditionalFormatting>
  <conditionalFormatting sqref="AJ74:AJ124">
    <cfRule type="containsText" dxfId="4" priority="3" operator="containsText" text="n">
      <formula>NOT(ISERROR(SEARCH("n",AJ74)))</formula>
    </cfRule>
  </conditionalFormatting>
  <conditionalFormatting sqref="AJ126">
    <cfRule type="containsText" dxfId="3" priority="42" operator="containsText" text="n">
      <formula>NOT(ISERROR(SEARCH("n",AJ126)))</formula>
    </cfRule>
  </conditionalFormatting>
  <conditionalFormatting sqref="AJ129">
    <cfRule type="containsText" dxfId="2" priority="39" operator="containsText" text="n">
      <formula>NOT(ISERROR(SEARCH("n",AJ129)))</formula>
    </cfRule>
  </conditionalFormatting>
  <conditionalFormatting sqref="AJ133:AJ157">
    <cfRule type="containsText" dxfId="1" priority="7" operator="containsText" text="n">
      <formula>NOT(ISERROR(SEARCH("n",AJ133)))</formula>
    </cfRule>
  </conditionalFormatting>
  <conditionalFormatting sqref="AL7:AL233 AJ161:AJ233">
    <cfRule type="containsText" dxfId="0" priority="1" operator="containsText" text="n">
      <formula>NOT(ISERROR(SEARCH("n",AJ7)))</formula>
    </cfRule>
  </conditionalFormatting>
  <hyperlinks>
    <hyperlink ref="A89" location="'FW metal plant_WS'!D6" display="'FW metal plant_WS'!D6" xr:uid="{00000000-0004-0000-0000-000000000000}"/>
    <hyperlink ref="A59" location="'FW metal nonplant_WS'!D18" display="'FW metal nonplant_WS'!D18" xr:uid="{00000000-0004-0000-0000-000001000000}"/>
    <hyperlink ref="A60" location="'FW metal nonplant_WS'!D21" display="'FW metal nonplant_WS'!D21" xr:uid="{00000000-0004-0000-0000-000002000000}"/>
    <hyperlink ref="A127" location="'FW metal plant_WS'!D9" display="'FW metal plant_WS'!D9" xr:uid="{00000000-0004-0000-0000-000003000000}"/>
    <hyperlink ref="A128" location="'FW metal plant_WS'!D12" display="'FW metal plant_WS'!D12" xr:uid="{00000000-0004-0000-0000-000004000000}"/>
    <hyperlink ref="A126" location="'FW metal plant_WS'!D15" display="'FW metal plant_WS'!D15" xr:uid="{00000000-0004-0000-0000-000005000000}"/>
    <hyperlink ref="A125" location="'2_pH6-9_Fe-FW'!A1" display="153-4" xr:uid="{00000000-0004-0000-0000-000006000000}"/>
    <hyperlink ref="A124" location="'2_pH6-9_Fe-FW'!A1" display="153-5" xr:uid="{00000000-0004-0000-0000-000007000000}"/>
    <hyperlink ref="A204" location="'FW metal plant_WS'!D27" display="'FW metal plant_WS'!D27" xr:uid="{00000000-0004-0000-0000-000008000000}"/>
    <hyperlink ref="A10" location="'FW metal plant_WS'!D30" display="'FW metal plant_WS'!D30" xr:uid="{00000000-0004-0000-0000-000009000000}"/>
    <hyperlink ref="A206" location="'FW metal nonplant_WS'!D36" display="'FW metal nonplant_WS'!D36" xr:uid="{00000000-0004-0000-0000-00000A000000}"/>
    <hyperlink ref="A208" location="'FW metal nonplant_WS'!D39" display="'FW metal nonplant_WS'!D39" xr:uid="{00000000-0004-0000-0000-00000B000000}"/>
    <hyperlink ref="A209" location="'FW metal nonplant_WS'!D42" display="'FW metal nonplant_WS'!D42" xr:uid="{00000000-0004-0000-0000-00000C000000}"/>
    <hyperlink ref="A207" location="'FW metal nonplant_WS'!D45" display="'FW metal nonplant_WS'!D45" xr:uid="{00000000-0004-0000-0000-00000D000000}"/>
    <hyperlink ref="A205" location="'FW metal nonplant_WS'!D54" display="'FW metal nonplant_WS'!D54" xr:uid="{00000000-0004-0000-0000-00000E000000}"/>
    <hyperlink ref="A84" location="'FW metal nonplant_WS'!D57" display="'FW metal nonplant_WS'!D57" xr:uid="{00000000-0004-0000-0000-00000F000000}"/>
    <hyperlink ref="A85" location="'FW metal nonplant_WS'!D60" display="'FW metal nonplant_WS'!D60" xr:uid="{00000000-0004-0000-0000-000010000000}"/>
    <hyperlink ref="A17" location="'FW metal nonplant_WS'!D63" display="'FW metal nonplant_WS'!D63" xr:uid="{00000000-0004-0000-0000-000011000000}"/>
    <hyperlink ref="A15" location="'FW metal nonplant_WS'!D66" display="'FW metal nonplant_WS'!D66" xr:uid="{00000000-0004-0000-0000-000012000000}"/>
    <hyperlink ref="A16" location="'FW metal nonplant_WS'!D69" display="'FW metal nonplant_WS'!D69" xr:uid="{00000000-0004-0000-0000-000013000000}"/>
    <hyperlink ref="A113" location="'FW metal nonplant_WS'!D75" display="'FW metal nonplant_WS'!D75" xr:uid="{00000000-0004-0000-0000-000014000000}"/>
    <hyperlink ref="A114" location="'FW metal nonplant_WS'!D78" display="'FW metal nonplant_WS'!D78" xr:uid="{00000000-0004-0000-0000-000015000000}"/>
    <hyperlink ref="A121" location="'FW metal nonplant_WS'!D81" display="'FW metal nonplant_WS'!D81" xr:uid="{00000000-0004-0000-0000-000016000000}"/>
    <hyperlink ref="A122" location="'FW metal nonplant_WS'!D84" display="'FW metal nonplant_WS'!D84" xr:uid="{00000000-0004-0000-0000-000017000000}"/>
    <hyperlink ref="A123" location="'FW metal nonplant_WS'!D87" display="'FW metal nonplant_WS'!D87" xr:uid="{00000000-0004-0000-0000-000018000000}"/>
    <hyperlink ref="A118" location="'FW metal nonplant_WS'!D90" display="'FW metal nonplant_WS'!D90" xr:uid="{00000000-0004-0000-0000-000019000000}"/>
    <hyperlink ref="A116" location="'2_pH6-9_Fe-FW'!A1" display="160-2" xr:uid="{00000000-0004-0000-0000-00001A000000}"/>
    <hyperlink ref="A115" location="'FW metal nonplant_WS'!D96" display="'FW metal nonplant_WS'!D96" xr:uid="{00000000-0004-0000-0000-00001B000000}"/>
    <hyperlink ref="A119" location="'FW metal nonplant_WS'!D99" display="'FW metal nonplant_WS'!D99" xr:uid="{00000000-0004-0000-0000-00001C000000}"/>
    <hyperlink ref="A120" location="'FW metal nonplant_WS'!D102" display="'FW metal nonplant_WS'!D102" xr:uid="{00000000-0004-0000-0000-00001D000000}"/>
    <hyperlink ref="A31" location="'FW metal nonplant_WS'!D105" display="'FW metal nonplant_WS'!D105" xr:uid="{00000000-0004-0000-0000-00001E000000}"/>
    <hyperlink ref="A24" location="'FW metal nonplant_WS'!D108" display="'FW metal nonplant_WS'!D108" xr:uid="{00000000-0004-0000-0000-00001F000000}"/>
    <hyperlink ref="A25" location="'FW metal nonplant_WS'!D111" display="'FW metal nonplant_WS'!D111" xr:uid="{00000000-0004-0000-0000-000020000000}"/>
    <hyperlink ref="A26" location="'FW metal nonplant_WS'!D114" display="'FW metal nonplant_WS'!D114" xr:uid="{00000000-0004-0000-0000-000021000000}"/>
    <hyperlink ref="A32" location="'FW metal nonplant_WS'!D117" display="'FW metal nonplant_WS'!D117" xr:uid="{00000000-0004-0000-0000-000022000000}"/>
    <hyperlink ref="A33" location="'FW metal nonplant_WS'!D120" display="'FW metal nonplant_WS'!D120" xr:uid="{00000000-0004-0000-0000-000023000000}"/>
    <hyperlink ref="A34" location="'FW metal nonplant_WS'!D123" display="'FW metal nonplant_WS'!D123" xr:uid="{00000000-0004-0000-0000-000024000000}"/>
    <hyperlink ref="A27" location="'FW metal nonplant_WS'!D126" display="'FW metal nonplant_WS'!D126" xr:uid="{00000000-0004-0000-0000-000025000000}"/>
    <hyperlink ref="A35" location="'FW metal nonplant_WS'!D129" display="'FW metal nonplant_WS'!D129" xr:uid="{00000000-0004-0000-0000-000026000000}"/>
    <hyperlink ref="A28" location="'FW metal nonplant_WS'!D132" display="'FW metal nonplant_WS'!D132" xr:uid="{00000000-0004-0000-0000-000027000000}"/>
    <hyperlink ref="A36" location="'FW metal nonplant_WS'!D135" display="'FW metal nonplant_WS'!D135" xr:uid="{00000000-0004-0000-0000-000028000000}"/>
    <hyperlink ref="A29" location="'FW metal nonplant_WS'!D138" display="'FW metal nonplant_WS'!D138" xr:uid="{00000000-0004-0000-0000-000029000000}"/>
    <hyperlink ref="A37" location="'FW metal nonplant_WS'!D141" display="'FW metal nonplant_WS'!D141" xr:uid="{00000000-0004-0000-0000-00002A000000}"/>
    <hyperlink ref="A30" location="'FW metal nonplant_WS'!D144" display="'FW metal nonplant_WS'!D144" xr:uid="{00000000-0004-0000-0000-00002B000000}"/>
    <hyperlink ref="A58" location="'FW metal nonplant_WS'!D135" display="'FW metal nonplant_WS'!D135" xr:uid="{00000000-0004-0000-0000-00002C000000}"/>
    <hyperlink ref="A64" location="'FW metal nonplant_WS'!D138" display="'FW metal nonplant_WS'!D138" xr:uid="{00000000-0004-0000-0000-00002D000000}"/>
    <hyperlink ref="A65" location="'FW metal nonplant_WS'!D141" display="'FW metal nonplant_WS'!D141" xr:uid="{00000000-0004-0000-0000-00002E000000}"/>
    <hyperlink ref="A50" location="'FW metal nonplant_WS'!D144" display="'FW metal nonplant_WS'!D144" xr:uid="{00000000-0004-0000-0000-00002F000000}"/>
    <hyperlink ref="A183" location="'FW metal nonplant_WS'!D147" display="'FW metal nonplant_WS'!D147" xr:uid="{00000000-0004-0000-0000-000030000000}"/>
    <hyperlink ref="A184" location="'FW metal nonplant_WS'!D150" display="'FW metal nonplant_WS'!D150" xr:uid="{00000000-0004-0000-0000-000031000000}"/>
    <hyperlink ref="A66" location="'FW metal nonplant_WS'!D153" display="'FW metal nonplant_WS'!D153" xr:uid="{00000000-0004-0000-0000-000032000000}"/>
    <hyperlink ref="A67" location="'FW metal nonplant_WS'!D156" display="'FW metal nonplant_WS'!D156" xr:uid="{00000000-0004-0000-0000-000033000000}"/>
    <hyperlink ref="A180" location="'FW metal nonplant_WS'!D162" display="'FW metal nonplant_WS'!D162" xr:uid="{00000000-0004-0000-0000-000034000000}"/>
    <hyperlink ref="A181" location="'FW metal nonplant_WS'!D165" display="'FW metal nonplant_WS'!D165" xr:uid="{00000000-0004-0000-0000-000035000000}"/>
    <hyperlink ref="A182" location="'FW metal nonplant_WS'!D168" display="'FW metal nonplant_WS'!D168" xr:uid="{00000000-0004-0000-0000-000036000000}"/>
    <hyperlink ref="A56" location="'FW metal nonplant_WS'!D171" display="'FW metal nonplant_WS'!D171" xr:uid="{00000000-0004-0000-0000-000037000000}"/>
    <hyperlink ref="A57" location="'FW metal nonplant_WS'!D174" display="'FW metal nonplant_WS'!D174" xr:uid="{00000000-0004-0000-0000-000038000000}"/>
    <hyperlink ref="A189" location="'FW metal nonplant_WS'!D177" display="'FW metal nonplant_WS'!D177" xr:uid="{00000000-0004-0000-0000-000039000000}"/>
    <hyperlink ref="A190" location="'FW metal nonplant_WS'!D180" display="'FW metal nonplant_WS'!D180" xr:uid="{00000000-0004-0000-0000-00003A000000}"/>
    <hyperlink ref="A191" location="'FW metal nonplant_WS'!D183" display="'FW metal nonplant_WS'!D183" xr:uid="{00000000-0004-0000-0000-00003B000000}"/>
    <hyperlink ref="A22" location="'FW metal nonplant_WS'!D186" display="'FW metal nonplant_WS'!D186" xr:uid="{00000000-0004-0000-0000-00003C000000}"/>
    <hyperlink ref="A23" location="'FW metal nonplant_WS'!D189" display="'FW metal nonplant_WS'!D189" xr:uid="{00000000-0004-0000-0000-00003D000000}"/>
    <hyperlink ref="A100" location="'FW metal nonplant_WS'!D204" display="'FW metal nonplant_WS'!D204" xr:uid="{00000000-0004-0000-0000-00003E000000}"/>
    <hyperlink ref="A98" location="'FW metal nonplant_WS'!D207" display="'FW metal nonplant_WS'!D207" xr:uid="{00000000-0004-0000-0000-00003F000000}"/>
    <hyperlink ref="A96" location="'FW metal nonplant_WS'!D210" display="'FW metal nonplant_WS'!D210" xr:uid="{00000000-0004-0000-0000-000040000000}"/>
    <hyperlink ref="A93" location="'FW metal nonplant_WS'!D213" display="'FW metal nonplant_WS'!D213" xr:uid="{00000000-0004-0000-0000-000041000000}"/>
    <hyperlink ref="A101" location="'FW metal nonplant_WS'!D216" display="'FW metal nonplant_WS'!D216" xr:uid="{00000000-0004-0000-0000-000042000000}"/>
    <hyperlink ref="A99" location="'FW metal nonplant_WS'!D219" display="'FW metal nonplant_WS'!D219" xr:uid="{00000000-0004-0000-0000-000043000000}"/>
    <hyperlink ref="A97" location="'FW metal nonplant_WS'!D222" display="'FW metal nonplant_WS'!D222" xr:uid="{00000000-0004-0000-0000-000044000000}"/>
    <hyperlink ref="A94" location="'FW metal nonplant_WS'!D225" display="'FW metal nonplant_WS'!D225" xr:uid="{00000000-0004-0000-0000-000045000000}"/>
    <hyperlink ref="A18" location="'FW metal nonplant_WS'!D228" display="'FW metal nonplant_WS'!D228" xr:uid="{00000000-0004-0000-0000-000046000000}"/>
    <hyperlink ref="A203" location="'FW metal nonplant_WS'!D231" display="'FW metal nonplant_WS'!D231" xr:uid="{00000000-0004-0000-0000-000047000000}"/>
    <hyperlink ref="A95" location="'FW metal nonplant_WS'!D243" display="'FW metal nonplant_WS'!D243" xr:uid="{00000000-0004-0000-0000-000048000000}"/>
    <hyperlink ref="A192" location="'FW metal nonplant_WS'!D246" display="'FW metal nonplant_WS'!D246" xr:uid="{00000000-0004-0000-0000-000049000000}"/>
    <hyperlink ref="A193" location="'FW metal nonplant_WS'!D249" display="'FW metal nonplant_WS'!D249" xr:uid="{00000000-0004-0000-0000-00004A000000}"/>
    <hyperlink ref="A194" location="'FW metal nonplant_WS'!D252" display="'FW metal nonplant_WS'!D252" xr:uid="{00000000-0004-0000-0000-00004B000000}"/>
    <hyperlink ref="A41" location="'FW metal nonplant_WS'!D264" display="'FW metal nonplant_WS'!D264" xr:uid="{00000000-0004-0000-0000-00004C000000}"/>
    <hyperlink ref="A40" location="'FW metal nonplant_WS'!D267" display="'FW metal nonplant_WS'!D267" xr:uid="{00000000-0004-0000-0000-00004D000000}"/>
    <hyperlink ref="A39" location="'FW metal nonplant_WS'!D270" display="'FW metal nonplant_WS'!D270" xr:uid="{00000000-0004-0000-0000-00004E000000}"/>
    <hyperlink ref="A38" location="'FW metal nonplant_WS'!D273" display="'FW metal nonplant_WS'!D273" xr:uid="{00000000-0004-0000-0000-00004F000000}"/>
    <hyperlink ref="A215" location="'FW metal nonplant_WS'!D276" display="'FW metal nonplant_WS'!D276" xr:uid="{00000000-0004-0000-0000-000050000000}"/>
    <hyperlink ref="A220" location="'FW metal nonplant_WS'!D279" display="'FW metal nonplant_WS'!D279" xr:uid="{00000000-0004-0000-0000-000051000000}"/>
    <hyperlink ref="A229" location="'FW metal nonplant_WS'!D282" display="'FW metal nonplant_WS'!D282" xr:uid="{00000000-0004-0000-0000-000052000000}"/>
    <hyperlink ref="A48" location="'FW metal nonplant_WS'!D285" display="'FW metal nonplant_WS'!D285" xr:uid="{00000000-0004-0000-0000-000053000000}"/>
    <hyperlink ref="A49" location="'FW metal nonplant_WS'!D288" display="'FW metal nonplant_WS'!D288" xr:uid="{00000000-0004-0000-0000-000054000000}"/>
    <hyperlink ref="A61" location="'FW metal nonplant_WS'!D291" display="'FW metal nonplant_WS'!D291" xr:uid="{00000000-0004-0000-0000-000055000000}"/>
    <hyperlink ref="A62" location="'FW metal nonplant_WS'!D294" display="'FW metal nonplant_WS'!D294" xr:uid="{00000000-0004-0000-0000-000056000000}"/>
    <hyperlink ref="A172" location="'FW metal nonplant_WS'!D297" display="'FW metal nonplant_WS'!D297" xr:uid="{00000000-0004-0000-0000-000057000000}"/>
    <hyperlink ref="A173" location="'FW metal nonplant_WS'!D300" display="'FW metal nonplant_WS'!D300" xr:uid="{00000000-0004-0000-0000-000058000000}"/>
    <hyperlink ref="A174" location="'FW metal nonplant_WS'!D303" display="'FW metal nonplant_WS'!D303" xr:uid="{00000000-0004-0000-0000-000059000000}"/>
    <hyperlink ref="A175" location="'FW metal nonplant_WS'!D306" display="'FW metal nonplant_WS'!D306" xr:uid="{00000000-0004-0000-0000-00005A000000}"/>
    <hyperlink ref="A154" location="'FW metal nonplant_WS'!D312" display="'FW metal nonplant_WS'!D312" xr:uid="{00000000-0004-0000-0000-00005B000000}"/>
    <hyperlink ref="A148" location="'FW metal nonplant_WS'!D315" display="'FW metal nonplant_WS'!D315" xr:uid="{00000000-0004-0000-0000-00005C000000}"/>
    <hyperlink ref="A130" location="'FW metal nonplant_WS'!D318" display="'FW metal nonplant_WS'!D318" xr:uid="{00000000-0004-0000-0000-00005D000000}"/>
    <hyperlink ref="A140" location="'FW metal nonplant_WS'!D321" display="'FW metal nonplant_WS'!D321" xr:uid="{00000000-0004-0000-0000-00005E000000}"/>
    <hyperlink ref="A144" location="'FW metal nonplant_WS'!D324" display="'FW metal nonplant_WS'!D324" xr:uid="{00000000-0004-0000-0000-00005F000000}"/>
    <hyperlink ref="A155" location="'FW metal nonplant_WS'!D327" display="'FW metal nonplant_WS'!D327" xr:uid="{00000000-0004-0000-0000-000060000000}"/>
    <hyperlink ref="A149" location="'FW metal nonplant_WS'!D330" display="'FW metal nonplant_WS'!D330" xr:uid="{00000000-0004-0000-0000-000061000000}"/>
    <hyperlink ref="A131" location="'FW metal nonplant_WS'!D333" display="'FW metal nonplant_WS'!D333" xr:uid="{00000000-0004-0000-0000-000062000000}"/>
    <hyperlink ref="A141" location="'FW metal nonplant_WS'!D336" display="'FW metal nonplant_WS'!D336" xr:uid="{00000000-0004-0000-0000-000063000000}"/>
    <hyperlink ref="A145" location="'FW metal nonplant_WS'!D339" display="'FW metal nonplant_WS'!D339" xr:uid="{00000000-0004-0000-0000-000064000000}"/>
    <hyperlink ref="A156" location="'FW metal nonplant_WS'!D342" display="'FW metal nonplant_WS'!D342" xr:uid="{00000000-0004-0000-0000-000065000000}"/>
    <hyperlink ref="A150" location="'FW metal nonplant_WS'!D345" display="'FW metal nonplant_WS'!D345" xr:uid="{00000000-0004-0000-0000-000066000000}"/>
    <hyperlink ref="A132" location="'FW metal nonplant_WS'!D348" display="'FW metal nonplant_WS'!D348" xr:uid="{00000000-0004-0000-0000-000067000000}"/>
    <hyperlink ref="A142" location="'FW metal nonplant_WS'!D351" display="'FW metal nonplant_WS'!D351" xr:uid="{00000000-0004-0000-0000-000068000000}"/>
    <hyperlink ref="A146" location="'FW metal nonplant_WS'!D354" display="'FW metal nonplant_WS'!D354" xr:uid="{00000000-0004-0000-0000-000069000000}"/>
    <hyperlink ref="A157" location="'FW metal nonplant_WS'!D366" display="'FW metal nonplant_WS'!D366" xr:uid="{00000000-0004-0000-0000-00006A000000}"/>
    <hyperlink ref="A151" location="'FW metal nonplant_WS'!D369" display="'FW metal nonplant_WS'!D369" xr:uid="{00000000-0004-0000-0000-00006B000000}"/>
    <hyperlink ref="A133" location="'FW metal nonplant_WS'!D372" display="'FW metal nonplant_WS'!D372" xr:uid="{00000000-0004-0000-0000-00006C000000}"/>
    <hyperlink ref="A143" location="'FW metal nonplant_WS'!D375" display="'FW metal nonplant_WS'!D375" xr:uid="{00000000-0004-0000-0000-00006D000000}"/>
    <hyperlink ref="A147" location="'FW metal nonplant_WS'!D378" display="'FW metal nonplant_WS'!D378" xr:uid="{00000000-0004-0000-0000-00006E000000}"/>
    <hyperlink ref="A158" location="'FW metal nonplant_WS'!D381" display="'FW metal nonplant_WS'!D381" xr:uid="{00000000-0004-0000-0000-00006F000000}"/>
    <hyperlink ref="A152" location="'FW metal nonplant_WS'!D384" display="'FW metal nonplant_WS'!D384" xr:uid="{00000000-0004-0000-0000-000070000000}"/>
    <hyperlink ref="A134" location="'FW metal nonplant_WS'!D387" display="'FW metal nonplant_WS'!D387" xr:uid="{00000000-0004-0000-0000-000071000000}"/>
    <hyperlink ref="A135" location="'FW metal nonplant_WS'!D390" display="'FW metal nonplant_WS'!D390" xr:uid="{00000000-0004-0000-0000-000072000000}"/>
    <hyperlink ref="A136" location="'FW metal nonplant_WS'!D396" display="'FW metal nonplant_WS'!D396" xr:uid="{00000000-0004-0000-0000-000073000000}"/>
    <hyperlink ref="A137" location="'FW metal nonplant_WS'!D399" display="'FW metal nonplant_WS'!D399" xr:uid="{00000000-0004-0000-0000-000074000000}"/>
    <hyperlink ref="A138" location="'FW metal nonplant_WS'!D390" display="'FW metal nonplant_WS'!D390" xr:uid="{00000000-0004-0000-0000-000075000000}"/>
    <hyperlink ref="A139" location="'FW metal nonplant_WS'!D393" display="'FW metal nonplant_WS'!D393" xr:uid="{00000000-0004-0000-0000-000076000000}"/>
    <hyperlink ref="A68" location="'FW metal nonplant_WS'!D396" display="'FW metal nonplant_WS'!D396" xr:uid="{00000000-0004-0000-0000-000077000000}"/>
    <hyperlink ref="A51" location="'FW metal nonplant_WS'!D399" display="'FW metal nonplant_WS'!D399" xr:uid="{00000000-0004-0000-0000-000078000000}"/>
    <hyperlink ref="A11" location="'FW metal nonplant_WS'!D405" display="'FW metal nonplant_WS'!D405" xr:uid="{00000000-0004-0000-0000-000079000000}"/>
    <hyperlink ref="A12" location="'FW metal nonplant_WS'!D408" display="'FW metal nonplant_WS'!D408" xr:uid="{00000000-0004-0000-0000-00007A000000}"/>
    <hyperlink ref="A82" location="'FW metal nonplant_WS'!D411" display="'FW metal nonplant_WS'!D411" xr:uid="{00000000-0004-0000-0000-00007B000000}"/>
    <hyperlink ref="A83" location="'FW metal nonplant_WS'!D414" display="'FW metal nonplant_WS'!D414" xr:uid="{00000000-0004-0000-0000-00007C000000}"/>
    <hyperlink ref="A21" location="'FW metal nonplant_WS'!D417" display="'FW metal nonplant_WS'!D417" xr:uid="{00000000-0004-0000-0000-00007D000000}"/>
    <hyperlink ref="A53" location="'FW metal nonplant_WS'!D420" display="'FW metal nonplant_WS'!D420" xr:uid="{00000000-0004-0000-0000-00007E000000}"/>
    <hyperlink ref="A54" location="'FW metal nonplant_WS'!D423" display="'FW metal nonplant_WS'!D423" xr:uid="{00000000-0004-0000-0000-00007F000000}"/>
    <hyperlink ref="A55" location="'FW metal nonplant_WS'!D426" display="'FW metal nonplant_WS'!D426" xr:uid="{00000000-0004-0000-0000-000080000000}"/>
    <hyperlink ref="A117" location="'FW metal nonplant_WS'!D429" display="'FW metal nonplant_WS'!D429" xr:uid="{00000000-0004-0000-0000-000081000000}"/>
    <hyperlink ref="A185" location="'FW metal plant_WS'!D42" display="'FW metal plant_WS'!D42" xr:uid="{00000000-0004-0000-0000-000082000000}"/>
    <hyperlink ref="A187" location="'FW metal plant_WS'!D45" display="'FW metal plant_WS'!D45" xr:uid="{00000000-0004-0000-0000-000083000000}"/>
    <hyperlink ref="A186" location="'FW metal plant_WS'!D48" display="'FW metal plant_WS'!D48" xr:uid="{00000000-0004-0000-0000-000084000000}"/>
    <hyperlink ref="A188" location="'FW metal plant_WS'!D51" display="'FW metal plant_WS'!D51" xr:uid="{00000000-0004-0000-0000-000085000000}"/>
    <hyperlink ref="A75" location="'FW metal nonplant_WS'!D432" display="'FW metal nonplant_WS'!D432" xr:uid="{00000000-0004-0000-0000-000086000000}"/>
    <hyperlink ref="A74" location="'FW metal nonplant_WS'!D435" display="'FW metal nonplant_WS'!D435" xr:uid="{00000000-0004-0000-0000-000087000000}"/>
    <hyperlink ref="A63" location="'FW metal nonplant_WS'!D492" display="'FW metal nonplant_WS'!D492" xr:uid="{00000000-0004-0000-0000-000088000000}"/>
    <hyperlink ref="A46" location="'FW metal nonplant_WS'!D504" display="'FW metal nonplant_WS'!D504" xr:uid="{00000000-0004-0000-0000-000089000000}"/>
    <hyperlink ref="A211" location="'FW metal nonplant_WS'!D519" display="'FW metal nonplant_WS'!D519" xr:uid="{00000000-0004-0000-0000-00008A000000}"/>
    <hyperlink ref="A212" location="'FW metal nonplant_WS'!D522" display="'FW metal nonplant_WS'!D522" xr:uid="{00000000-0004-0000-0000-00008B000000}"/>
    <hyperlink ref="A213" location="'FW metal nonplant_WS'!D525" display="'FW metal nonplant_WS'!D525" xr:uid="{00000000-0004-0000-0000-00008C000000}"/>
    <hyperlink ref="A214" location="'FW metal nonplant_WS'!D528" display="'FW metal nonplant_WS'!D528" xr:uid="{00000000-0004-0000-0000-00008D000000}"/>
    <hyperlink ref="A90" location="'FW metal nonplant_WS'!D531" display="202-1" xr:uid="{00000000-0004-0000-0000-00008E000000}"/>
    <hyperlink ref="A161" location="'FW metal nonplant_WS'!D534" display="202-2" xr:uid="{00000000-0004-0000-0000-00008F000000}"/>
    <hyperlink ref="A102" location="'FW metal nonplant_WS'!D537" display="202-3" xr:uid="{00000000-0004-0000-0000-000090000000}"/>
    <hyperlink ref="A129" location="'FW metal nonplant_WS'!D540" display="202-4" xr:uid="{00000000-0004-0000-0000-000091000000}"/>
    <hyperlink ref="A69" location="'FW metal nonplant_WS'!D543" display="202-5" xr:uid="{00000000-0004-0000-0000-000092000000}"/>
    <hyperlink ref="A73" location="'FW metal nonplant_WS'!D546" display="202-6" xr:uid="{00000000-0004-0000-0000-000093000000}"/>
    <hyperlink ref="A70" location="'FW metal nonplant_WS'!D549" display="202-7" xr:uid="{00000000-0004-0000-0000-000094000000}"/>
    <hyperlink ref="A71" location="'FW metal nonplant_WS'!D555" display="'FW metal nonplant_WS'!D555" xr:uid="{00000000-0004-0000-0000-000095000000}"/>
    <hyperlink ref="A72" location="'FW metal nonplant_WS'!D555" display="'FW metal nonplant_WS'!D555" xr:uid="{00000000-0004-0000-0000-000096000000}"/>
    <hyperlink ref="A162" location="'FW metal nonplant_WS'!D561" display="'FW metal nonplant_WS'!D561" xr:uid="{00000000-0004-0000-0000-000097000000}"/>
    <hyperlink ref="A47" location="'FW metal nonplant_WS'!D561" display="'FW metal nonplant_WS'!D561" xr:uid="{00000000-0004-0000-0000-000098000000}"/>
    <hyperlink ref="A9" location="'FW metal nonplant_WS'!D564" display="'FW metal nonplant_WS'!D564" xr:uid="{00000000-0004-0000-0000-000099000000}"/>
    <hyperlink ref="A14" location="'FW metal nonplant_WS'!D567" display="'FW metal nonplant_WS'!D567" xr:uid="{00000000-0004-0000-0000-00009A000000}"/>
    <hyperlink ref="A13" location="'FW metal nonplant_WS'!D570" display="'FW metal nonplant_WS'!D570" xr:uid="{00000000-0004-0000-0000-00009B000000}"/>
    <hyperlink ref="A20" location="'FW metal nonplant_WS'!D573" display="'FW metal nonplant_WS'!D573" xr:uid="{00000000-0004-0000-0000-00009C000000}"/>
    <hyperlink ref="A19" location="'FW metal nonplant_WS'!D576" display="'FW metal nonplant_WS'!D576" xr:uid="{00000000-0004-0000-0000-00009D000000}"/>
    <hyperlink ref="A210" location="'FW metal nonplant_WS'!D579" display="'FW metal nonplant_WS'!D579" xr:uid="{00000000-0004-0000-0000-00009E000000}"/>
    <hyperlink ref="A107" location="'FW metal nonplant_WS'!D582" display="'FW metal nonplant_WS'!D582" xr:uid="{00000000-0004-0000-0000-00009F000000}"/>
    <hyperlink ref="A108" location="'FW metal nonplant_WS'!D585" display="'FW metal nonplant_WS'!D585" xr:uid="{00000000-0004-0000-0000-0000A0000000}"/>
    <hyperlink ref="A109" location="'FW metal nonplant_WS'!D588" display="'FW metal nonplant_WS'!D588" xr:uid="{00000000-0004-0000-0000-0000A1000000}"/>
    <hyperlink ref="A110" location="'FW metal nonplant_WS'!D591" display="'FW metal nonplant_WS'!D591" xr:uid="{00000000-0004-0000-0000-0000A2000000}"/>
    <hyperlink ref="A199" location="'FW metal nonplant_WS'!D594" display="'FW metal nonplant_WS'!D594" xr:uid="{00000000-0004-0000-0000-0000A3000000}"/>
    <hyperlink ref="A200" location="'FW metal nonplant_WS'!D597" display="'FW metal nonplant_WS'!D597" xr:uid="{00000000-0004-0000-0000-0000A4000000}"/>
    <hyperlink ref="A201" location="'FW metal nonplant_WS'!D600" display="'FW metal nonplant_WS'!D600" xr:uid="{00000000-0004-0000-0000-0000A5000000}"/>
    <hyperlink ref="A202" location="'FW metal nonplant_WS'!D603" display="'FW metal nonplant_WS'!D603" xr:uid="{00000000-0004-0000-0000-0000A6000000}"/>
    <hyperlink ref="A76" location="'FW metal nonplant_WS'!D606" display="'FW metal nonplant_WS'!D606" xr:uid="{00000000-0004-0000-0000-0000A7000000}"/>
    <hyperlink ref="A77" location="'FW metal nonplant_WS'!D609" display="'FW metal nonplant_WS'!D609" xr:uid="{00000000-0004-0000-0000-0000A8000000}"/>
    <hyperlink ref="A78" location="'FW metal nonplant_WS'!D612" display="'FW metal nonplant_WS'!D612" xr:uid="{00000000-0004-0000-0000-0000A9000000}"/>
    <hyperlink ref="A79" location="'FW metal nonplant_WS'!D615" display="'FW metal nonplant_WS'!D615" xr:uid="{00000000-0004-0000-0000-0000AA000000}"/>
    <hyperlink ref="A42" location="'FW metal nonplant_WS'!D618" display="'FW metal nonplant_WS'!D618" xr:uid="{00000000-0004-0000-0000-0000AB000000}"/>
    <hyperlink ref="A43" location="'FW metal nonplant_WS'!D621" display="'FW metal nonplant_WS'!D621" xr:uid="{00000000-0004-0000-0000-0000AC000000}"/>
    <hyperlink ref="A44" location="'FW metal nonplant_WS'!D624" display="'FW metal nonplant_WS'!D624" xr:uid="{00000000-0004-0000-0000-0000AD000000}"/>
    <hyperlink ref="A45" location="'FW metal nonplant_WS'!D627" display="'FW metal nonplant_WS'!D627" xr:uid="{00000000-0004-0000-0000-0000AE000000}"/>
    <hyperlink ref="A176" location="'FW metal nonplant_WS'!D630" display="'FW metal nonplant_WS'!D630" xr:uid="{00000000-0004-0000-0000-0000AF000000}"/>
    <hyperlink ref="A177" location="'FW metal nonplant_WS'!D633" display="'FW metal nonplant_WS'!D633" xr:uid="{00000000-0004-0000-0000-0000B0000000}"/>
    <hyperlink ref="A178" location="'FW metal nonplant_WS'!D636" display="'FW metal nonplant_WS'!D636" xr:uid="{00000000-0004-0000-0000-0000B1000000}"/>
    <hyperlink ref="A179" location="'FW metal nonplant_WS'!D639" display="'FW metal nonplant_WS'!D639" xr:uid="{00000000-0004-0000-0000-0000B2000000}"/>
    <hyperlink ref="A170" location="'FW metal nonplant_WS'!D648" display="'FW metal nonplant_WS'!D648" xr:uid="{00000000-0004-0000-0000-0000B3000000}"/>
    <hyperlink ref="A171" location="'FW metal nonplant_WS'!D651" display="'FW metal nonplant_WS'!D651" xr:uid="{00000000-0004-0000-0000-0000B4000000}"/>
    <hyperlink ref="A103" location="'FW metal nonplant_WS'!D654" display="'FW metal nonplant_WS'!D654" xr:uid="{00000000-0004-0000-0000-0000B5000000}"/>
    <hyperlink ref="A104" location="'FW metal nonplant_WS'!D657" display="'FW metal nonplant_WS'!D657" xr:uid="{00000000-0004-0000-0000-0000B6000000}"/>
    <hyperlink ref="A105" location="'FW metal nonplant_WS'!D660" display="'FW metal nonplant_WS'!D660" xr:uid="{00000000-0004-0000-0000-0000B7000000}"/>
    <hyperlink ref="A106" location="'FW metal nonplant_WS'!D663" display="'FW metal nonplant_WS'!D663" xr:uid="{00000000-0004-0000-0000-0000B8000000}"/>
    <hyperlink ref="A216" location="'FW metal nonplant_WS'!D666" display="'FW metal nonplant_WS'!D666" xr:uid="{00000000-0004-0000-0000-0000B9000000}"/>
    <hyperlink ref="A221" location="'FW metal nonplant_WS'!D669" display="'FW metal nonplant_WS'!D669" xr:uid="{00000000-0004-0000-0000-0000BA000000}"/>
    <hyperlink ref="A225" location="'FW metal nonplant_WS'!D672" display="'FW metal nonplant_WS'!D672" xr:uid="{00000000-0004-0000-0000-0000BB000000}"/>
    <hyperlink ref="A230" location="'FW metal nonplant_WS'!D675" display="'FW metal nonplant_WS'!D675" xr:uid="{00000000-0004-0000-0000-0000BC000000}"/>
    <hyperlink ref="A217" location="'FW metal nonplant_WS'!D678" display="'FW metal nonplant_WS'!D678" xr:uid="{00000000-0004-0000-0000-0000BD000000}"/>
    <hyperlink ref="A222" location="'FW metal nonplant_WS'!D681" display="'FW metal nonplant_WS'!D681" xr:uid="{00000000-0004-0000-0000-0000BE000000}"/>
    <hyperlink ref="A226" location="'FW metal nonplant_WS'!D684" display="'FW metal nonplant_WS'!D684" xr:uid="{00000000-0004-0000-0000-0000BF000000}"/>
    <hyperlink ref="A231" location="'FW metal nonplant_WS'!D687" display="'FW metal nonplant_WS'!D687" xr:uid="{00000000-0004-0000-0000-0000C0000000}"/>
    <hyperlink ref="A218" location="'FW metal nonplant_WS'!D690" display="'FW metal nonplant_WS'!D690" xr:uid="{00000000-0004-0000-0000-0000C1000000}"/>
    <hyperlink ref="A223" location="'FW metal nonplant_WS'!D693" display="'FW metal nonplant_WS'!D693" xr:uid="{00000000-0004-0000-0000-0000C2000000}"/>
    <hyperlink ref="A227" location="'FW metal nonplant_WS'!D696" display="212-11" xr:uid="{00000000-0004-0000-0000-0000C3000000}"/>
    <hyperlink ref="A232" location="'FW metal nonplant_WS'!D699" display="212-12" xr:uid="{00000000-0004-0000-0000-0000C4000000}"/>
    <hyperlink ref="A219" location="'FW metal nonplant_WS'!D702" display="212-13" xr:uid="{00000000-0004-0000-0000-0000C5000000}"/>
    <hyperlink ref="A224" location="'FW metal nonplant_WS'!D705" display="'FW metal nonplant_WS'!D705" xr:uid="{00000000-0004-0000-0000-0000C6000000}"/>
    <hyperlink ref="A228" location="'FW metal nonplant_WS'!D708" display="'FW metal nonplant_WS'!D708" xr:uid="{00000000-0004-0000-0000-0000C7000000}"/>
    <hyperlink ref="A233" location="'FW metal nonplant_WS'!D711" display="'FW metal nonplant_WS'!D711" xr:uid="{00000000-0004-0000-0000-0000C8000000}"/>
    <hyperlink ref="A52" location="'FW metal nonplant_WS'!D714" display="'FW metal nonplant_WS'!D714" xr:uid="{00000000-0004-0000-0000-0000C9000000}"/>
    <hyperlink ref="A88" location="'FW metal nonplant_WS'!D720" display="'FW metal nonplant_WS'!D720" xr:uid="{00000000-0004-0000-0000-0000CA000000}"/>
    <hyperlink ref="A87" location="'FW metal nonplant_WS'!D723" display="'FW metal nonplant_WS'!D723" xr:uid="{00000000-0004-0000-0000-0000CB000000}"/>
    <hyperlink ref="A80" location="'FW metal nonplant_WS'!D726" display="'FW metal nonplant_WS'!D726" xr:uid="{00000000-0004-0000-0000-0000CC000000}"/>
    <hyperlink ref="A159" location="'FW metal nonplant_WS'!D729" display="'FW metal nonplant_WS'!D729" xr:uid="{00000000-0004-0000-0000-0000CD000000}"/>
    <hyperlink ref="A160" location="'FW metal nonplant_WS'!D732" display="'FW metal nonplant_WS'!D732" xr:uid="{00000000-0004-0000-0000-0000CE000000}"/>
    <hyperlink ref="A8" location="'FW metal plant_WS'!D24" display="'FW metal plant_WS'!D24" xr:uid="{00000000-0004-0000-0000-0000CF000000}"/>
    <hyperlink ref="A7" location="'FW metal nonplant_WS'!D735" display="'FW metal nonplant_WS'!D735" xr:uid="{00000000-0004-0000-0000-0000D0000000}"/>
    <hyperlink ref="A91" location="'FW metal nonplant_WS'!D198" display="'FW metal nonplant_WS'!D198" xr:uid="{00000000-0004-0000-0000-0000D1000000}"/>
    <hyperlink ref="A92" location="'FW metal nonplant_WS'!D201" display="'FW metal nonplant_WS'!D201" xr:uid="{00000000-0004-0000-0000-0000D2000000}"/>
    <hyperlink ref="A86" location="'FW metal nonplant_WS'!D738" display="'FW metal nonplant_WS'!D738" xr:uid="{00000000-0004-0000-0000-0000D3000000}"/>
    <hyperlink ref="A196" location="'FW metal nonplant_WS'!D741" display="'FW metal nonplant_WS'!D741" xr:uid="{00000000-0004-0000-0000-0000D4000000}"/>
    <hyperlink ref="A197" location="'FW metal nonplant_WS'!D744" display="'FW metal nonplant_WS'!D744" xr:uid="{00000000-0004-0000-0000-0000D5000000}"/>
    <hyperlink ref="A198" location="'FW metal nonplant_WS'!D747" display="'FW metal nonplant_WS'!D747" xr:uid="{00000000-0004-0000-0000-0000D6000000}"/>
    <hyperlink ref="A81" location="'FW metal nonplant_WS'!D750" display="'FW metal nonplant_WS'!D750" xr:uid="{00000000-0004-0000-0000-0000D7000000}"/>
    <hyperlink ref="A195" location="'FW metal nonplant_WS'!D756" display="'FW metal nonplant_WS'!D756" xr:uid="{00000000-0004-0000-0000-0000D8000000}"/>
    <hyperlink ref="A153" location="'FW metal nonplant_WS'!D759" display="'FW metal nonplant_WS'!D759" xr:uid="{00000000-0004-0000-0000-0000D9000000}"/>
    <hyperlink ref="A163" location="'FW metal nonplant_WS'!D762" display="220-2" xr:uid="{00000000-0004-0000-0000-0000DA000000}"/>
    <hyperlink ref="A164" location="'FW metal nonplant_WS'!D765" display="'FW metal nonplant_WS'!D765" xr:uid="{00000000-0004-0000-0000-0000DB000000}"/>
    <hyperlink ref="A165" location="'FW metal nonplant_WS'!D768" display="'FW metal nonplant_WS'!D768" xr:uid="{00000000-0004-0000-0000-0000DC000000}"/>
    <hyperlink ref="A167" location="'FW metal nonplant_WS'!D771" display="'FW metal nonplant_WS'!D771" xr:uid="{00000000-0004-0000-0000-0000DD000000}"/>
    <hyperlink ref="A166" location="'FW metal nonplant_WS'!D774" display="'FW metal nonplant_WS'!D774" xr:uid="{00000000-0004-0000-0000-0000DE000000}"/>
    <hyperlink ref="A111" location="'FW metal nonplant_WS'!D777" display="'FW metal nonplant_WS'!D777" xr:uid="{00000000-0004-0000-0000-0000DF000000}"/>
    <hyperlink ref="A112" location="'FW metal nonplant_WS'!D72" display="'FW metal nonplant_WS'!D72" xr:uid="{00000000-0004-0000-0000-0000E0000000}"/>
    <hyperlink ref="A168" location="'FW metal nonplant_WS'!D642" display="'FW metal nonplant_WS'!D642" xr:uid="{00000000-0004-0000-0000-0000E1000000}"/>
    <hyperlink ref="A169" location="'FW metal nonplant_WS'!D645" display="'FW metal nonplant_WS'!D645" xr:uid="{00000000-0004-0000-0000-0000E2000000}"/>
  </hyperlinks>
  <pageMargins left="0.70866141732283472" right="0.70866141732283472" top="0.74803149606299213" bottom="0.74803149606299213" header="0.31496062992125984" footer="0.31496062992125984"/>
  <pageSetup paperSize="8" scale="49" fitToWidth="3" fitToHeight="3" orientation="landscape" r:id="rId1"/>
  <headerFooter>
    <oddHeader>&amp;C&amp;"Calibri"&amp;12&amp;KFF0000 OFFICIAL&amp;1#_x000D_</oddHeader>
    <oddFooter>&amp;C_x000D_&amp;1#&amp;"Calibri"&amp;12&amp;KFF0000 OFFICIAL</oddFooter>
  </headerFooter>
  <colBreaks count="2" manualBreakCount="2">
    <brk id="17" max="233" man="1"/>
    <brk id="34" max="233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1c2681-db7b-4a56-9abd-a3238a78f6b2">
      <Terms xmlns="http://schemas.microsoft.com/office/infopath/2007/PartnerControls"/>
    </lcf76f155ced4ddcb4097134ff3c332f>
    <TaxCatchAll xmlns="a95247a4-6a6b-40fb-87b6-0fb2f012c5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01B2BE74D025469E1D0E28F10DD2C8" ma:contentTypeVersion="6" ma:contentTypeDescription="Create a new document." ma:contentTypeScope="" ma:versionID="29ebb019d354d671b53245c09b1e2d80">
  <xsd:schema xmlns:xsd="http://www.w3.org/2001/XMLSchema" xmlns:xs="http://www.w3.org/2001/XMLSchema" xmlns:p="http://schemas.microsoft.com/office/2006/metadata/properties" xmlns:ns1="http://schemas.microsoft.com/sharepoint/v3" xmlns:ns2="b98728ac-f998-415c-abee-6b046fb1441e" xmlns:ns3="d869c146-c82e-4435-92e4-da91542262fd" xmlns:ns4="d81c2681-db7b-4a56-9abd-a3238a78f6b2" xmlns:ns5="a95247a4-6a6b-40fb-87b6-0fb2f012c536" targetNamespace="http://schemas.microsoft.com/office/2006/metadata/properties" ma:root="true" ma:fieldsID="25bdb6a5bc4ffbbe42be2b4704fa052c" ns1:_="" ns2:_="" ns3:_="" ns4:_="" ns5:_="">
    <xsd:import namespace="http://schemas.microsoft.com/sharepoint/v3"/>
    <xsd:import namespace="b98728ac-f998-415c-abee-6b046fb1441e"/>
    <xsd:import namespace="d869c146-c82e-4435-92e4-da91542262fd"/>
    <xsd:import namespace="d81c2681-db7b-4a56-9abd-a3238a78f6b2"/>
    <xsd:import namespace="a95247a4-6a6b-40fb-87b6-0fb2f012c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728ac-f998-415c-abee-6b046fb14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69c146-c82e-4435-92e4-da91542262f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2681-db7b-4a56-9abd-a3238a78f6b2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c081d5d-8f15-4d39-99f9-175405a358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247a4-6a6b-40fb-87b6-0fb2f012c536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63ff4dd4-e1ac-40df-be8e-b1e036f80c8e}" ma:internalName="TaxCatchAll" ma:showField="CatchAllData" ma:web="a95247a4-6a6b-40fb-87b6-0fb2f012c5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43023-4E6F-4CED-9392-2F88AE395F2F}">
  <ds:schemaRefs>
    <ds:schemaRef ds:uri="http://schemas.microsoft.com/office/2006/metadata/properties"/>
    <ds:schemaRef ds:uri="http://purl.org/dc/dcmitype/"/>
    <ds:schemaRef ds:uri="d81c2681-db7b-4a56-9abd-a3238a78f6b2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fbe02b64-f5cf-44ee-a236-207cd6b81049"/>
    <ds:schemaRef ds:uri="a01e7a7d-71cb-4401-b34e-2d6a441b222b"/>
    <ds:schemaRef ds:uri="http://www.w3.org/XML/1998/namespace"/>
    <ds:schemaRef ds:uri="http://purl.org/dc/terms/"/>
    <ds:schemaRef ds:uri="http://schemas.openxmlformats.org/package/2006/metadata/core-properties"/>
    <ds:schemaRef ds:uri="a95247a4-6a6b-40fb-87b6-0fb2f012c536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C1C620F-3D9A-4975-AF10-7C72693A95BA}"/>
</file>

<file path=customXml/itemProps3.xml><?xml version="1.0" encoding="utf-8"?>
<ds:datastoreItem xmlns:ds="http://schemas.openxmlformats.org/officeDocument/2006/customXml" ds:itemID="{A3AFDAB5-F9B6-4240-9053-39B98D02BF6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6ba7ff-9897-4e65-9803-3be34fd9cf5a}" enabled="1" method="Privileged" siteId="{8c3c81bc-2b3c-44af-b3f7-6f620b3910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Fe_fresh_toxicity data</vt:lpstr>
      <vt:lpstr>'Fe_fresh_toxicity data'!Print_Area</vt:lpstr>
      <vt:lpstr>'Fe_fresh_toxicity data'!Print_Titles</vt:lpstr>
    </vt:vector>
  </TitlesOfParts>
  <Company>CSIRO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in freshwater DGVs data entry</dc:title>
  <dc:creator>Golding, Lisa (L&amp;W, Lucas Heights)</dc:creator>
  <cp:lastModifiedBy>Lien NGUYEN</cp:lastModifiedBy>
  <cp:lastPrinted>2018-04-24T01:49:08Z</cp:lastPrinted>
  <dcterms:created xsi:type="dcterms:W3CDTF">2015-12-05T02:12:26Z</dcterms:created>
  <dcterms:modified xsi:type="dcterms:W3CDTF">2025-09-15T02:31:59Z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0x010100D001B2BE74D025469E1D0E28F10DD2C8</vt:lpwstr>
  </property>
  <property fmtid="{D5CDD505-2E9C-101B-9397-08002B2CF9AE}" pid="3" name="Order">
    <vt:r8>716400</vt:r8>
  </property>
  <property fmtid="{D5CDD505-2E9C-101B-9397-08002B2CF9AE}" pid="4" name="MediaServiceImageTags">
    <vt:lpwstr/>
  </property>
</Properties>
</file>